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10" yWindow="-110" windowWidth="10930" windowHeight="7270"/>
  </bookViews>
  <sheets>
    <sheet name="Hárok1" sheetId="1" r:id="rId1"/>
  </sheets>
  <calcPr calcId="125725" refMode="R1C1"/>
</workbook>
</file>

<file path=xl/calcChain.xml><?xml version="1.0" encoding="utf-8"?>
<calcChain xmlns="http://schemas.openxmlformats.org/spreadsheetml/2006/main">
  <c r="H68" i="1"/>
  <c r="H48" l="1"/>
  <c r="H93" l="1"/>
  <c r="H103" s="1"/>
  <c r="H82"/>
  <c r="H80"/>
  <c r="H53"/>
  <c r="H50"/>
  <c r="H37"/>
  <c r="H27"/>
  <c r="H23"/>
  <c r="H44" l="1"/>
  <c r="H105" l="1"/>
  <c r="G88"/>
  <c r="G80"/>
  <c r="G68"/>
  <c r="G62"/>
  <c r="G54"/>
  <c r="G82"/>
  <c r="G50"/>
  <c r="F50"/>
  <c r="D53"/>
  <c r="E53"/>
  <c r="F53"/>
  <c r="G48"/>
  <c r="G53" l="1"/>
  <c r="G93" l="1"/>
  <c r="G103" s="1"/>
  <c r="F93"/>
  <c r="E93"/>
  <c r="D93"/>
  <c r="F82"/>
  <c r="E82"/>
  <c r="D82"/>
  <c r="F49"/>
  <c r="F48" s="1"/>
  <c r="E48"/>
  <c r="D48"/>
  <c r="G37"/>
  <c r="F37"/>
  <c r="E37"/>
  <c r="D37"/>
  <c r="E36"/>
  <c r="E27" s="1"/>
  <c r="G27"/>
  <c r="F30"/>
  <c r="F27" s="1"/>
  <c r="D27"/>
  <c r="G23"/>
  <c r="F23"/>
  <c r="E23"/>
  <c r="D23"/>
  <c r="F103" l="1"/>
  <c r="D103"/>
  <c r="E103"/>
  <c r="E105" s="1"/>
  <c r="F44"/>
  <c r="E44"/>
  <c r="D44"/>
  <c r="G44"/>
  <c r="F105" l="1"/>
  <c r="D105"/>
  <c r="G105" l="1"/>
</calcChain>
</file>

<file path=xl/sharedStrings.xml><?xml version="1.0" encoding="utf-8"?>
<sst xmlns="http://schemas.openxmlformats.org/spreadsheetml/2006/main" count="156" uniqueCount="146">
  <si>
    <t>Aktiva</t>
  </si>
  <si>
    <t>nehnuteľný majetok</t>
  </si>
  <si>
    <t>nadobúdacia cena</t>
  </si>
  <si>
    <t>kostol sv. Michala v Jirchářích</t>
  </si>
  <si>
    <t>investičné účty</t>
  </si>
  <si>
    <t>stav 1.1.2020</t>
  </si>
  <si>
    <t>hodnota k 31.12.2021</t>
  </si>
  <si>
    <t>ZFP Realitní fond</t>
  </si>
  <si>
    <t>975.159 ks</t>
  </si>
  <si>
    <t>J&amp;T Bond fond (dlhopisový)</t>
  </si>
  <si>
    <t>0 ks</t>
  </si>
  <si>
    <t xml:space="preserve"> </t>
  </si>
  <si>
    <t>finančné prostriedky</t>
  </si>
  <si>
    <t>Prevádzkový účet</t>
  </si>
  <si>
    <t>Pokladňa</t>
  </si>
  <si>
    <t>Euro účet</t>
  </si>
  <si>
    <t>Pasiva</t>
  </si>
  <si>
    <t>úvery</t>
  </si>
  <si>
    <t>1.4.2020 ECAV_500tis._4%_72splátok_7.823,-/m</t>
  </si>
  <si>
    <t>A Príjmy</t>
  </si>
  <si>
    <t>Položka</t>
  </si>
  <si>
    <t>Rozpočet 2020</t>
  </si>
  <si>
    <t>Plnenie k 31.12.2020</t>
  </si>
  <si>
    <t>Návrh rozpočtu 2021</t>
  </si>
  <si>
    <t>Plnenie k 31.12.2021</t>
  </si>
  <si>
    <t>1.</t>
  </si>
  <si>
    <t>Cirkevný príspevok-církevná daň</t>
  </si>
  <si>
    <t>2.</t>
  </si>
  <si>
    <t>Dary</t>
  </si>
  <si>
    <t>a/ milodary</t>
  </si>
  <si>
    <t>b/ vyhlásené zbierky</t>
  </si>
  <si>
    <t>c/ ofery</t>
  </si>
  <si>
    <t>3.</t>
  </si>
  <si>
    <t>Príjmy zahrňované do zákl. dane</t>
  </si>
  <si>
    <t>a/ nájom Vondroušova</t>
  </si>
  <si>
    <t>b/ nájom U Valu</t>
  </si>
  <si>
    <t>c/ nájom Čajkovského 2</t>
  </si>
  <si>
    <t>e/ nájom parkovanie</t>
  </si>
  <si>
    <t>f/ prenájom kostola</t>
  </si>
  <si>
    <t>g/ iné fakturované príjmy</t>
  </si>
  <si>
    <t>h/ predaj tovaru a služieb</t>
  </si>
  <si>
    <t>i/ iné výnosy</t>
  </si>
  <si>
    <t>dlhopisy Benzinol</t>
  </si>
  <si>
    <t>4.</t>
  </si>
  <si>
    <t>Granty a príspevky</t>
  </si>
  <si>
    <t>a/ církevné fondy</t>
  </si>
  <si>
    <t>b/ ČR a samospráva</t>
  </si>
  <si>
    <t>c/ UPSZvZ</t>
  </si>
  <si>
    <t xml:space="preserve"> - prispevok na kostol zbory</t>
  </si>
  <si>
    <t>5.</t>
  </si>
  <si>
    <t>Pôžičky prijaté</t>
  </si>
  <si>
    <t>6.</t>
  </si>
  <si>
    <t>Výnosy z predaja investičného majetku</t>
  </si>
  <si>
    <t>Príjmy celkom:</t>
  </si>
  <si>
    <t>B Výdaje</t>
  </si>
  <si>
    <t>7.</t>
  </si>
  <si>
    <t>Mzdy a odmeny za prácu</t>
  </si>
  <si>
    <t>8.</t>
  </si>
  <si>
    <t>Daň a odvody</t>
  </si>
  <si>
    <t>9.</t>
  </si>
  <si>
    <t>Réžia</t>
  </si>
  <si>
    <t>a/ spotreba elektriny</t>
  </si>
  <si>
    <t>b/ plyn</t>
  </si>
  <si>
    <t>c/ nájom služby</t>
  </si>
  <si>
    <t>d/ kancelárske potreby</t>
  </si>
  <si>
    <t>e/ poštovné a telefónne poplatky</t>
  </si>
  <si>
    <t>f/ knihy, časopisy</t>
  </si>
  <si>
    <t>g/ ostatné výdaje</t>
  </si>
  <si>
    <t xml:space="preserve"> - učetní 65.200,- +drobný majetok, vydanie knihy</t>
  </si>
  <si>
    <t>10.</t>
  </si>
  <si>
    <t>11.</t>
  </si>
  <si>
    <t>Opravy a investície</t>
  </si>
  <si>
    <t>b/ nákup nehnuteľného majetku</t>
  </si>
  <si>
    <t>c/ veľké opravy</t>
  </si>
  <si>
    <t>d/ malé opravy</t>
  </si>
  <si>
    <t>e/ ostatné</t>
  </si>
  <si>
    <t>12.</t>
  </si>
  <si>
    <t>Programové náklady</t>
  </si>
  <si>
    <t>13.</t>
  </si>
  <si>
    <t>Finančné výdavky</t>
  </si>
  <si>
    <t>a/ príspevok pre ECAV v ČR</t>
  </si>
  <si>
    <t>b/ poskytnuté čl. príspevky</t>
  </si>
  <si>
    <t>c/ poistenie</t>
  </si>
  <si>
    <t>e/ ofery na mimozborové účely</t>
  </si>
  <si>
    <t>g/ ostatné</t>
  </si>
  <si>
    <t>14.</t>
  </si>
  <si>
    <t>Poskytnuté pôžičky</t>
  </si>
  <si>
    <t>Výdaje celkom:</t>
  </si>
  <si>
    <t>Hospodársky výsledok :</t>
  </si>
  <si>
    <t>ROZPOČET 2022 - Slovenský evanjelický a.v cirkevný zbor v Prahe</t>
  </si>
  <si>
    <t>b/ ostatné dane</t>
  </si>
  <si>
    <t>a/ daň z nehnutelností</t>
  </si>
  <si>
    <t xml:space="preserve">        elektrika kostol</t>
  </si>
  <si>
    <t xml:space="preserve">        elektrika zborovka</t>
  </si>
  <si>
    <t xml:space="preserve">        elektrika U Valu</t>
  </si>
  <si>
    <t xml:space="preserve">        elektrika Čajkovského</t>
  </si>
  <si>
    <t xml:space="preserve">        elektrika</t>
  </si>
  <si>
    <t xml:space="preserve">        plyn zborovka</t>
  </si>
  <si>
    <t xml:space="preserve">        plyn</t>
  </si>
  <si>
    <t xml:space="preserve">        elektrika Vondroušova</t>
  </si>
  <si>
    <t xml:space="preserve">        plyn Vondroušova</t>
  </si>
  <si>
    <t xml:space="preserve">        plyn Čajkovského</t>
  </si>
  <si>
    <t xml:space="preserve">        nájom zborovka</t>
  </si>
  <si>
    <t xml:space="preserve">        služby Vondroušova</t>
  </si>
  <si>
    <t xml:space="preserve">        služby U Valu</t>
  </si>
  <si>
    <t xml:space="preserve">        služby Čajkovského</t>
  </si>
  <si>
    <t xml:space="preserve">        nájom kancelária farského úradu</t>
  </si>
  <si>
    <t xml:space="preserve">        služby</t>
  </si>
  <si>
    <t>reprezentácia</t>
  </si>
  <si>
    <t>Cestovné, ubytovanie a reprezentácia</t>
  </si>
  <si>
    <t>d/ ostatné - príspevky zborov</t>
  </si>
  <si>
    <t>a/ liturgické predmety</t>
  </si>
  <si>
    <t>b/ práca s deťmi</t>
  </si>
  <si>
    <t>c/ práca s mládežou</t>
  </si>
  <si>
    <t>d/ ostatné</t>
  </si>
  <si>
    <t>stav 1.1.2021</t>
  </si>
  <si>
    <t>stav 31.12.2021</t>
  </si>
  <si>
    <t>d/  nájom Nová nemovitost</t>
  </si>
  <si>
    <t>Dlhopisy Benzinol II 2023 6,2% á 50.000,- Kč</t>
  </si>
  <si>
    <t>2 ks</t>
  </si>
  <si>
    <t>907.243 ks</t>
  </si>
  <si>
    <t>100.000 ks</t>
  </si>
  <si>
    <t xml:space="preserve">             splátka nového úveru</t>
  </si>
  <si>
    <t>Návrh rozpočtu 2022</t>
  </si>
  <si>
    <t xml:space="preserve">  + daň z prijmu ??</t>
  </si>
  <si>
    <t xml:space="preserve">        nájom bytu Hodkovičky - byt zb.farára</t>
  </si>
  <si>
    <t>f/ splátky úverov súčasných</t>
  </si>
  <si>
    <t>15.</t>
  </si>
  <si>
    <t xml:space="preserve">Rozpočtová rezerva </t>
  </si>
  <si>
    <t xml:space="preserve"> - v optimálnom prípade 500tis/rok</t>
  </si>
  <si>
    <t>byt Vondroušova (3+1/L, 75m2)</t>
  </si>
  <si>
    <t>byt Čajkovského (5+1, 105m2)</t>
  </si>
  <si>
    <t>byt U Valu  (2kk, 43m2)</t>
  </si>
  <si>
    <t>a/ investičný účet - nákup podielov</t>
  </si>
  <si>
    <t xml:space="preserve">   refundácia miezd a DPP</t>
  </si>
  <si>
    <t xml:space="preserve"> … organ, oprava Hrbovická</t>
  </si>
  <si>
    <t xml:space="preserve"> - odpredaj podielov </t>
  </si>
  <si>
    <t xml:space="preserve"> - úver ČSOB, splatnosť 15rokov</t>
  </si>
  <si>
    <t>... splátky 8 mesiacov</t>
  </si>
  <si>
    <t>fond rozvoja ECAV/MLB</t>
  </si>
  <si>
    <t xml:space="preserve"> - bolo dotované z prevádzkového účtu</t>
  </si>
  <si>
    <t>... požička od ECAV</t>
  </si>
  <si>
    <t xml:space="preserve"> - dle faktury z ECAV</t>
  </si>
  <si>
    <t xml:space="preserve"> - organ čistenie 500tis.Kč</t>
  </si>
  <si>
    <t xml:space="preserve"> - podielové fondy 255tis. Kč</t>
  </si>
  <si>
    <t xml:space="preserve"> - Benzinol + J&amp;T Bond</t>
  </si>
</sst>
</file>

<file path=xl/styles.xml><?xml version="1.0" encoding="utf-8"?>
<styleSheet xmlns="http://schemas.openxmlformats.org/spreadsheetml/2006/main">
  <numFmts count="3">
    <numFmt numFmtId="164" formatCode="#,##0.00;\(#,##0.00\)"/>
    <numFmt numFmtId="165" formatCode="_(* #,##0.00_)\ [$€-1]_);\(#,##0.00\)\ [$€-1]_);_(* &quot;-&quot;??_)\ [$€-1]_);_(@"/>
    <numFmt numFmtId="166" formatCode="#,##0.00\ &quot;Kč&quot;"/>
  </numFmts>
  <fonts count="30">
    <font>
      <sz val="10"/>
      <color rgb="FF000000"/>
      <name val="Arial"/>
    </font>
    <font>
      <i/>
      <sz val="7"/>
      <color theme="1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b/>
      <i/>
      <sz val="6"/>
      <color rgb="FF000000"/>
      <name val="Inconsolata"/>
    </font>
    <font>
      <i/>
      <sz val="8"/>
      <color theme="1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6"/>
      <color rgb="FF000000"/>
      <name val="Calibri"/>
      <family val="2"/>
    </font>
    <font>
      <sz val="10"/>
      <color rgb="FF000000"/>
      <name val="Arial"/>
      <family val="2"/>
    </font>
    <font>
      <sz val="8"/>
      <color rgb="FFFF0000"/>
      <name val="Calibri"/>
      <family val="2"/>
    </font>
    <font>
      <i/>
      <sz val="6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i/>
      <sz val="7"/>
      <color theme="1"/>
      <name val="Calibri"/>
      <family val="2"/>
    </font>
    <font>
      <b/>
      <sz val="9"/>
      <color theme="1"/>
      <name val="Calibri"/>
      <family val="2"/>
    </font>
    <font>
      <b/>
      <i/>
      <sz val="6"/>
      <color rgb="FF00000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theme="7"/>
      <name val="Calibri"/>
      <family val="2"/>
    </font>
    <font>
      <i/>
      <sz val="7"/>
      <color rgb="FF000000"/>
      <name val="Calibri"/>
      <family val="2"/>
    </font>
    <font>
      <b/>
      <i/>
      <sz val="7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C4D79B"/>
        <bgColor rgb="FFC4D79B"/>
      </patternFill>
    </fill>
    <fill>
      <patternFill patternType="solid">
        <fgColor rgb="FFFF00FF"/>
        <bgColor rgb="FFFF00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4" fontId="1" fillId="0" borderId="0" xfId="0" applyNumberFormat="1" applyFo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3" fillId="5" borderId="3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0" fontId="3" fillId="6" borderId="4" xfId="0" applyFont="1" applyFill="1" applyBorder="1" applyAlignment="1">
      <alignment horizontal="center"/>
    </xf>
    <xf numFmtId="4" fontId="1" fillId="0" borderId="0" xfId="0" applyNumberFormat="1" applyFont="1" applyAlignment="1"/>
    <xf numFmtId="0" fontId="5" fillId="0" borderId="4" xfId="0" applyFont="1" applyBorder="1" applyAlignment="1"/>
    <xf numFmtId="165" fontId="5" fillId="0" borderId="4" xfId="0" applyNumberFormat="1" applyFont="1" applyBorder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/>
    <xf numFmtId="4" fontId="5" fillId="0" borderId="9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5" fillId="9" borderId="9" xfId="0" applyNumberFormat="1" applyFont="1" applyFill="1" applyBorder="1" applyAlignment="1">
      <alignment horizontal="right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0" fontId="5" fillId="0" borderId="9" xfId="0" applyFont="1" applyBorder="1" applyAlignment="1"/>
    <xf numFmtId="0" fontId="5" fillId="0" borderId="3" xfId="0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5" xfId="0" applyFont="1" applyBorder="1" applyAlignment="1"/>
    <xf numFmtId="4" fontId="5" fillId="0" borderId="1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3" fillId="8" borderId="9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 applyAlignment="1"/>
    <xf numFmtId="0" fontId="3" fillId="0" borderId="12" xfId="0" applyFont="1" applyBorder="1" applyAlignment="1"/>
    <xf numFmtId="0" fontId="3" fillId="0" borderId="15" xfId="0" applyFont="1" applyBorder="1" applyAlignment="1">
      <alignment horizontal="center"/>
    </xf>
    <xf numFmtId="0" fontId="5" fillId="0" borderId="9" xfId="0" applyFont="1" applyBorder="1" applyAlignment="1"/>
    <xf numFmtId="0" fontId="6" fillId="0" borderId="10" xfId="0" applyFont="1" applyBorder="1" applyAlignment="1"/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0" fontId="6" fillId="0" borderId="0" xfId="0" applyFont="1"/>
    <xf numFmtId="4" fontId="9" fillId="0" borderId="0" xfId="0" applyNumberFormat="1" applyFont="1" applyAlignment="1"/>
    <xf numFmtId="0" fontId="6" fillId="0" borderId="0" xfId="0" applyFont="1" applyAlignment="1"/>
    <xf numFmtId="4" fontId="9" fillId="0" borderId="0" xfId="0" applyNumberFormat="1" applyFont="1"/>
    <xf numFmtId="4" fontId="6" fillId="0" borderId="0" xfId="0" applyNumberFormat="1" applyFont="1" applyAlignment="1"/>
    <xf numFmtId="4" fontId="5" fillId="4" borderId="0" xfId="0" applyNumberFormat="1" applyFont="1" applyFill="1" applyAlignment="1"/>
    <xf numFmtId="0" fontId="0" fillId="0" borderId="0" xfId="0" applyFont="1" applyAlignment="1"/>
    <xf numFmtId="0" fontId="7" fillId="0" borderId="0" xfId="0" applyFont="1" applyAlignment="1">
      <alignment horizontal="left"/>
    </xf>
    <xf numFmtId="0" fontId="3" fillId="0" borderId="13" xfId="0" applyFont="1" applyBorder="1" applyAlignment="1"/>
    <xf numFmtId="0" fontId="3" fillId="0" borderId="12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4" fontId="12" fillId="0" borderId="9" xfId="0" applyNumberFormat="1" applyFont="1" applyBorder="1" applyAlignment="1">
      <alignment horizontal="right"/>
    </xf>
    <xf numFmtId="0" fontId="5" fillId="0" borderId="0" xfId="0" applyFont="1" applyBorder="1" applyAlignment="1"/>
    <xf numFmtId="4" fontId="13" fillId="0" borderId="9" xfId="0" applyNumberFormat="1" applyFont="1" applyBorder="1" applyAlignment="1">
      <alignment horizontal="right"/>
    </xf>
    <xf numFmtId="0" fontId="13" fillId="0" borderId="19" xfId="0" applyFont="1" applyBorder="1" applyAlignment="1"/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4" xfId="0" applyFont="1" applyBorder="1" applyAlignment="1"/>
    <xf numFmtId="0" fontId="3" fillId="0" borderId="26" xfId="0" applyFont="1" applyBorder="1" applyAlignment="1">
      <alignment horizontal="center"/>
    </xf>
    <xf numFmtId="0" fontId="12" fillId="0" borderId="1" xfId="0" applyFont="1" applyBorder="1" applyAlignment="1"/>
    <xf numFmtId="4" fontId="12" fillId="0" borderId="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/>
    <xf numFmtId="0" fontId="5" fillId="0" borderId="30" xfId="0" applyFont="1" applyBorder="1" applyAlignment="1"/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12" fillId="0" borderId="5" xfId="0" applyFont="1" applyBorder="1" applyAlignment="1"/>
    <xf numFmtId="0" fontId="14" fillId="0" borderId="0" xfId="0" applyFont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30" xfId="0" applyFont="1" applyBorder="1" applyAlignment="1"/>
    <xf numFmtId="0" fontId="13" fillId="0" borderId="33" xfId="0" applyFont="1" applyBorder="1" applyAlignment="1"/>
    <xf numFmtId="4" fontId="13" fillId="0" borderId="14" xfId="0" applyNumberFormat="1" applyFont="1" applyBorder="1" applyAlignment="1">
      <alignment horizontal="right"/>
    </xf>
    <xf numFmtId="0" fontId="13" fillId="0" borderId="34" xfId="0" applyFont="1" applyBorder="1" applyAlignment="1"/>
    <xf numFmtId="4" fontId="13" fillId="0" borderId="7" xfId="0" applyNumberFormat="1" applyFont="1" applyBorder="1" applyAlignment="1">
      <alignment horizontal="right"/>
    </xf>
    <xf numFmtId="0" fontId="13" fillId="0" borderId="35" xfId="0" applyFont="1" applyBorder="1" applyAlignment="1"/>
    <xf numFmtId="0" fontId="11" fillId="5" borderId="4" xfId="0" applyFont="1" applyFill="1" applyBorder="1" applyAlignment="1">
      <alignment horizontal="center"/>
    </xf>
    <xf numFmtId="164" fontId="12" fillId="0" borderId="9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" fontId="3" fillId="0" borderId="9" xfId="0" applyNumberFormat="1" applyFont="1" applyFill="1" applyBorder="1" applyAlignment="1">
      <alignment horizontal="right"/>
    </xf>
    <xf numFmtId="0" fontId="11" fillId="6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6" fillId="0" borderId="0" xfId="0" applyFont="1" applyAlignment="1"/>
    <xf numFmtId="4" fontId="5" fillId="0" borderId="9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0" fillId="0" borderId="0" xfId="0" applyNumberFormat="1" applyFont="1" applyAlignment="1"/>
    <xf numFmtId="4" fontId="5" fillId="0" borderId="28" xfId="0" applyNumberFormat="1" applyFont="1" applyFill="1" applyBorder="1" applyAlignment="1">
      <alignment horizontal="right"/>
    </xf>
    <xf numFmtId="0" fontId="17" fillId="0" borderId="0" xfId="0" applyFont="1" applyAlignment="1"/>
    <xf numFmtId="0" fontId="12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horizontal="center"/>
    </xf>
    <xf numFmtId="4" fontId="19" fillId="0" borderId="0" xfId="0" applyNumberFormat="1" applyFont="1"/>
    <xf numFmtId="4" fontId="20" fillId="0" borderId="0" xfId="0" applyNumberFormat="1" applyFont="1" applyAlignment="1"/>
    <xf numFmtId="4" fontId="19" fillId="0" borderId="0" xfId="0" applyNumberFormat="1" applyFont="1" applyAlignment="1"/>
    <xf numFmtId="0" fontId="21" fillId="0" borderId="0" xfId="0" applyFont="1" applyAlignment="1"/>
    <xf numFmtId="0" fontId="22" fillId="0" borderId="0" xfId="0" applyFont="1" applyAlignment="1"/>
    <xf numFmtId="4" fontId="23" fillId="0" borderId="0" xfId="0" applyNumberFormat="1" applyFont="1" applyAlignment="1"/>
    <xf numFmtId="4" fontId="23" fillId="0" borderId="0" xfId="0" applyNumberFormat="1" applyFont="1"/>
    <xf numFmtId="4" fontId="3" fillId="0" borderId="14" xfId="0" applyNumberFormat="1" applyFont="1" applyBorder="1" applyAlignment="1">
      <alignment horizontal="right"/>
    </xf>
    <xf numFmtId="0" fontId="4" fillId="0" borderId="37" xfId="0" applyFont="1" applyBorder="1"/>
    <xf numFmtId="4" fontId="3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/>
    <xf numFmtId="4" fontId="24" fillId="10" borderId="9" xfId="0" applyNumberFormat="1" applyFont="1" applyFill="1" applyBorder="1" applyAlignment="1">
      <alignment horizontal="right"/>
    </xf>
    <xf numFmtId="0" fontId="26" fillId="0" borderId="41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left" vertical="center"/>
    </xf>
    <xf numFmtId="0" fontId="6" fillId="0" borderId="0" xfId="0" applyFont="1" applyBorder="1"/>
    <xf numFmtId="0" fontId="11" fillId="5" borderId="10" xfId="0" applyFont="1" applyFill="1" applyBorder="1" applyAlignment="1">
      <alignment horizontal="center"/>
    </xf>
    <xf numFmtId="166" fontId="25" fillId="0" borderId="16" xfId="0" applyNumberFormat="1" applyFont="1" applyFill="1" applyBorder="1" applyAlignment="1">
      <alignment horizontal="right" vertical="center"/>
    </xf>
    <xf numFmtId="166" fontId="25" fillId="0" borderId="20" xfId="0" applyNumberFormat="1" applyFont="1" applyFill="1" applyBorder="1" applyAlignment="1">
      <alignment horizontal="right" vertical="center"/>
    </xf>
    <xf numFmtId="4" fontId="19" fillId="0" borderId="0" xfId="0" applyNumberFormat="1" applyFont="1" applyBorder="1"/>
    <xf numFmtId="4" fontId="19" fillId="0" borderId="0" xfId="0" applyNumberFormat="1" applyFont="1" applyBorder="1" applyAlignment="1"/>
    <xf numFmtId="0" fontId="5" fillId="0" borderId="16" xfId="0" applyFont="1" applyBorder="1" applyAlignment="1"/>
    <xf numFmtId="4" fontId="27" fillId="0" borderId="9" xfId="0" applyNumberFormat="1" applyFont="1" applyBorder="1" applyAlignment="1">
      <alignment horizontal="right"/>
    </xf>
    <xf numFmtId="4" fontId="27" fillId="10" borderId="9" xfId="0" applyNumberFormat="1" applyFont="1" applyFill="1" applyBorder="1" applyAlignment="1">
      <alignment horizontal="right"/>
    </xf>
    <xf numFmtId="4" fontId="15" fillId="10" borderId="7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/>
    </xf>
    <xf numFmtId="4" fontId="28" fillId="0" borderId="0" xfId="0" applyNumberFormat="1" applyFont="1" applyFill="1" applyBorder="1" applyAlignment="1">
      <alignment horizontal="left"/>
    </xf>
    <xf numFmtId="0" fontId="1" fillId="0" borderId="0" xfId="0" applyFont="1"/>
    <xf numFmtId="4" fontId="24" fillId="10" borderId="3" xfId="0" applyNumberFormat="1" applyFont="1" applyFill="1" applyBorder="1" applyAlignment="1">
      <alignment horizontal="right"/>
    </xf>
    <xf numFmtId="0" fontId="10" fillId="0" borderId="0" xfId="0" applyFont="1" applyAlignment="1"/>
    <xf numFmtId="0" fontId="0" fillId="0" borderId="0" xfId="0" applyFont="1" applyAlignment="1"/>
    <xf numFmtId="0" fontId="7" fillId="7" borderId="1" xfId="0" applyFont="1" applyFill="1" applyBorder="1" applyAlignment="1">
      <alignment horizontal="left" vertical="center"/>
    </xf>
    <xf numFmtId="0" fontId="4" fillId="0" borderId="10" xfId="0" applyFont="1" applyBorder="1"/>
    <xf numFmtId="0" fontId="3" fillId="7" borderId="2" xfId="0" applyFont="1" applyFill="1" applyBorder="1" applyAlignment="1">
      <alignment horizontal="center"/>
    </xf>
    <xf numFmtId="0" fontId="4" fillId="0" borderId="3" xfId="0" applyFont="1" applyBorder="1"/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3" borderId="2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4" fillId="0" borderId="9" xfId="0" applyFont="1" applyBorder="1"/>
    <xf numFmtId="0" fontId="3" fillId="5" borderId="2" xfId="0" applyFont="1" applyFill="1" applyBorder="1" applyAlignment="1">
      <alignment horizontal="center"/>
    </xf>
    <xf numFmtId="0" fontId="5" fillId="0" borderId="2" xfId="0" applyFont="1" applyBorder="1" applyAlignment="1"/>
    <xf numFmtId="0" fontId="3" fillId="8" borderId="2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4" fillId="0" borderId="14" xfId="0" applyFont="1" applyBorder="1"/>
    <xf numFmtId="0" fontId="3" fillId="8" borderId="8" xfId="0" applyFont="1" applyFill="1" applyBorder="1" applyAlignment="1"/>
    <xf numFmtId="0" fontId="4" fillId="0" borderId="12" xfId="0" applyFont="1" applyBorder="1"/>
    <xf numFmtId="0" fontId="3" fillId="8" borderId="2" xfId="0" applyFont="1" applyFill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11" fillId="0" borderId="22" xfId="0" applyFont="1" applyBorder="1" applyAlignment="1"/>
    <xf numFmtId="0" fontId="4" fillId="0" borderId="25" xfId="0" applyFont="1" applyBorder="1"/>
    <xf numFmtId="0" fontId="3" fillId="0" borderId="22" xfId="0" applyFont="1" applyBorder="1" applyAlignment="1"/>
    <xf numFmtId="0" fontId="4" fillId="0" borderId="27" xfId="0" applyFont="1" applyBorder="1"/>
    <xf numFmtId="0" fontId="3" fillId="0" borderId="12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36"/>
  <sheetViews>
    <sheetView tabSelected="1" zoomScale="115" zoomScaleNormal="115" workbookViewId="0">
      <selection activeCell="B122" sqref="B122"/>
    </sheetView>
  </sheetViews>
  <sheetFormatPr defaultColWidth="14.453125" defaultRowHeight="15.75" customHeight="1"/>
  <cols>
    <col min="1" max="1" width="6.36328125" customWidth="1"/>
    <col min="2" max="2" width="7" customWidth="1"/>
    <col min="3" max="3" width="22" customWidth="1"/>
    <col min="4" max="5" width="14.453125" hidden="1" customWidth="1"/>
    <col min="9" max="9" width="0" style="137" hidden="1" customWidth="1"/>
    <col min="10" max="10" width="13.453125" style="105" customWidth="1"/>
    <col min="11" max="11" width="13.453125" customWidth="1"/>
    <col min="14" max="14" width="17.26953125" customWidth="1"/>
  </cols>
  <sheetData>
    <row r="1" spans="1:12" ht="15.5">
      <c r="A1" s="143" t="s">
        <v>89</v>
      </c>
      <c r="B1" s="144"/>
      <c r="C1" s="144"/>
      <c r="D1" s="144"/>
      <c r="E1" s="144"/>
      <c r="F1" s="144"/>
      <c r="G1" s="144"/>
      <c r="H1" s="144"/>
      <c r="I1" s="144"/>
    </row>
    <row r="2" spans="1:12" ht="13">
      <c r="A2" s="153" t="s">
        <v>0</v>
      </c>
      <c r="B2" s="156" t="s">
        <v>1</v>
      </c>
      <c r="C2" s="148"/>
      <c r="F2" s="123" t="s">
        <v>2</v>
      </c>
      <c r="G2" s="2"/>
    </row>
    <row r="3" spans="1:12" ht="13">
      <c r="A3" s="154"/>
      <c r="B3" s="157" t="s">
        <v>130</v>
      </c>
      <c r="C3" s="158"/>
      <c r="F3" s="127">
        <v>2900000</v>
      </c>
      <c r="G3" s="3"/>
    </row>
    <row r="4" spans="1:12" ht="13">
      <c r="A4" s="154"/>
      <c r="B4" s="121" t="s">
        <v>131</v>
      </c>
      <c r="C4" s="122"/>
      <c r="F4" s="128">
        <v>4900000</v>
      </c>
      <c r="G4" s="4"/>
    </row>
    <row r="5" spans="1:12" s="59" customFormat="1" ht="13">
      <c r="A5" s="155"/>
      <c r="B5" s="124" t="s">
        <v>132</v>
      </c>
      <c r="C5" s="122"/>
      <c r="F5" s="128">
        <v>2941898</v>
      </c>
      <c r="G5" s="15"/>
      <c r="I5" s="137"/>
      <c r="J5" s="105"/>
    </row>
    <row r="6" spans="1:12" ht="13">
      <c r="A6" s="154"/>
      <c r="B6" s="159" t="s">
        <v>3</v>
      </c>
      <c r="C6" s="160"/>
      <c r="F6" s="127">
        <v>20482894</v>
      </c>
      <c r="G6" s="125"/>
    </row>
    <row r="7" spans="1:12" ht="13">
      <c r="A7" s="154"/>
      <c r="B7" s="161" t="s">
        <v>4</v>
      </c>
      <c r="C7" s="148"/>
      <c r="E7" s="5" t="s">
        <v>5</v>
      </c>
      <c r="F7" s="126" t="s">
        <v>115</v>
      </c>
      <c r="G7" s="92" t="s">
        <v>116</v>
      </c>
      <c r="H7" s="92" t="s">
        <v>6</v>
      </c>
    </row>
    <row r="8" spans="1:12" ht="13">
      <c r="A8" s="154"/>
      <c r="B8" s="149" t="s">
        <v>7</v>
      </c>
      <c r="C8" s="148"/>
      <c r="E8" s="6" t="s">
        <v>8</v>
      </c>
      <c r="F8" s="93" t="s">
        <v>8</v>
      </c>
      <c r="G8" s="93" t="s">
        <v>120</v>
      </c>
      <c r="H8" s="93">
        <v>1435842</v>
      </c>
      <c r="L8" s="103"/>
    </row>
    <row r="9" spans="1:12" ht="13">
      <c r="A9" s="154"/>
      <c r="B9" s="149" t="s">
        <v>9</v>
      </c>
      <c r="C9" s="148"/>
      <c r="E9" s="6" t="s">
        <v>10</v>
      </c>
      <c r="F9" s="93" t="s">
        <v>10</v>
      </c>
      <c r="G9" s="93" t="s">
        <v>121</v>
      </c>
      <c r="H9" s="93">
        <v>154730</v>
      </c>
    </row>
    <row r="10" spans="1:12" ht="13">
      <c r="A10" s="154"/>
      <c r="B10" s="151" t="s">
        <v>118</v>
      </c>
      <c r="C10" s="148"/>
      <c r="E10" s="6"/>
      <c r="F10" s="93"/>
      <c r="G10" s="93" t="s">
        <v>119</v>
      </c>
      <c r="H10" s="93">
        <v>100000</v>
      </c>
    </row>
    <row r="11" spans="1:12" ht="13">
      <c r="A11" s="154"/>
      <c r="B11" s="152" t="s">
        <v>12</v>
      </c>
      <c r="C11" s="148"/>
      <c r="E11" s="7" t="s">
        <v>5</v>
      </c>
      <c r="F11" s="96" t="s">
        <v>115</v>
      </c>
      <c r="G11" s="96" t="s">
        <v>116</v>
      </c>
    </row>
    <row r="12" spans="1:12" ht="13">
      <c r="A12" s="154"/>
      <c r="B12" s="149" t="s">
        <v>13</v>
      </c>
      <c r="C12" s="148"/>
      <c r="E12" s="6">
        <v>382064.65</v>
      </c>
      <c r="F12" s="6">
        <v>729195.39</v>
      </c>
      <c r="G12" s="6">
        <v>109682.02</v>
      </c>
      <c r="H12" s="101"/>
    </row>
    <row r="13" spans="1:12" ht="13">
      <c r="A13" s="154"/>
      <c r="B13" s="162" t="s">
        <v>14</v>
      </c>
      <c r="C13" s="148"/>
      <c r="E13" s="6">
        <v>15334</v>
      </c>
      <c r="F13" s="6">
        <v>15334</v>
      </c>
      <c r="G13" s="6">
        <v>33559</v>
      </c>
      <c r="H13" s="101"/>
    </row>
    <row r="14" spans="1:12" ht="13">
      <c r="A14" s="146"/>
      <c r="B14" s="162" t="s">
        <v>15</v>
      </c>
      <c r="C14" s="148"/>
      <c r="E14" s="9">
        <v>0</v>
      </c>
      <c r="F14" s="10">
        <v>526</v>
      </c>
      <c r="G14" s="10">
        <v>1335.22</v>
      </c>
      <c r="H14" s="101"/>
    </row>
    <row r="15" spans="1:12" ht="10.5" customHeight="1">
      <c r="A15" s="11"/>
      <c r="B15" s="11"/>
      <c r="C15" s="11"/>
      <c r="E15" s="12"/>
      <c r="F15" s="12"/>
      <c r="G15" s="13"/>
      <c r="I15" s="138"/>
      <c r="J15" s="106"/>
    </row>
    <row r="16" spans="1:12" ht="12.5">
      <c r="A16" s="145" t="s">
        <v>16</v>
      </c>
      <c r="B16" s="147" t="s">
        <v>17</v>
      </c>
      <c r="C16" s="148"/>
      <c r="E16" s="14" t="s">
        <v>5</v>
      </c>
      <c r="F16" s="97" t="s">
        <v>115</v>
      </c>
      <c r="G16" s="97" t="s">
        <v>116</v>
      </c>
      <c r="J16" s="104"/>
    </row>
    <row r="17" spans="1:11" ht="12.5">
      <c r="A17" s="146"/>
      <c r="B17" s="149" t="s">
        <v>18</v>
      </c>
      <c r="C17" s="148"/>
      <c r="E17" s="6"/>
      <c r="F17" s="6">
        <v>462755</v>
      </c>
      <c r="G17" s="6">
        <v>385997</v>
      </c>
      <c r="H17" s="101"/>
      <c r="J17" s="104"/>
    </row>
    <row r="18" spans="1:11" ht="13">
      <c r="A18" s="11"/>
      <c r="B18" s="16"/>
      <c r="C18" s="16"/>
      <c r="D18" s="17"/>
      <c r="E18" s="18"/>
      <c r="F18" s="15"/>
      <c r="G18" s="15"/>
      <c r="J18" s="107"/>
      <c r="K18" s="1"/>
    </row>
    <row r="19" spans="1:11" s="59" customFormat="1" ht="13">
      <c r="A19" s="60"/>
      <c r="B19" s="16"/>
      <c r="C19" s="16"/>
      <c r="D19" s="18"/>
      <c r="E19" s="18"/>
      <c r="F19" s="15"/>
      <c r="G19" s="15"/>
      <c r="I19" s="137"/>
      <c r="J19" s="107"/>
      <c r="K19" s="1"/>
    </row>
    <row r="20" spans="1:11" ht="13">
      <c r="A20" s="150" t="s">
        <v>19</v>
      </c>
      <c r="B20" s="144"/>
      <c r="C20" s="144"/>
      <c r="D20" s="12"/>
      <c r="E20" s="12"/>
      <c r="F20" s="13"/>
      <c r="G20" s="13"/>
      <c r="J20" s="107"/>
      <c r="K20" s="1"/>
    </row>
    <row r="21" spans="1:11" ht="13">
      <c r="A21" s="12"/>
      <c r="B21" s="163" t="s">
        <v>20</v>
      </c>
      <c r="C21" s="148"/>
      <c r="D21" s="19" t="s">
        <v>21</v>
      </c>
      <c r="E21" s="19" t="s">
        <v>22</v>
      </c>
      <c r="F21" s="19" t="s">
        <v>23</v>
      </c>
      <c r="G21" s="19" t="s">
        <v>24</v>
      </c>
      <c r="H21" s="19" t="s">
        <v>123</v>
      </c>
      <c r="J21" s="108"/>
      <c r="K21" s="1"/>
    </row>
    <row r="22" spans="1:11" ht="12.5">
      <c r="A22" s="20" t="s">
        <v>25</v>
      </c>
      <c r="B22" s="164" t="s">
        <v>26</v>
      </c>
      <c r="C22" s="148"/>
      <c r="D22" s="21">
        <v>130000</v>
      </c>
      <c r="E22" s="22">
        <v>122140</v>
      </c>
      <c r="F22" s="21">
        <v>200000</v>
      </c>
      <c r="G22" s="21">
        <v>145200</v>
      </c>
      <c r="H22" s="21">
        <v>300000</v>
      </c>
      <c r="J22" s="109"/>
      <c r="K22" s="8"/>
    </row>
    <row r="23" spans="1:11" ht="12.5">
      <c r="A23" s="23" t="s">
        <v>27</v>
      </c>
      <c r="B23" s="164" t="s">
        <v>28</v>
      </c>
      <c r="C23" s="148"/>
      <c r="D23" s="24">
        <f>D24+D25+D26</f>
        <v>610000</v>
      </c>
      <c r="E23" s="22">
        <f>E24+E25+E26</f>
        <v>622381.01</v>
      </c>
      <c r="F23" s="24">
        <f>F24+F25+F26</f>
        <v>310000</v>
      </c>
      <c r="G23" s="24">
        <f>G24+G25+G26</f>
        <v>479631.33999999997</v>
      </c>
      <c r="H23" s="24">
        <f>H24+H25+H26</f>
        <v>530000</v>
      </c>
      <c r="J23" s="107"/>
      <c r="K23" s="1"/>
    </row>
    <row r="24" spans="1:11" ht="12.5">
      <c r="A24" s="25"/>
      <c r="B24" s="2"/>
      <c r="C24" s="26" t="s">
        <v>29</v>
      </c>
      <c r="D24" s="27">
        <v>100000</v>
      </c>
      <c r="E24" s="27">
        <v>185000</v>
      </c>
      <c r="F24" s="27">
        <v>180000</v>
      </c>
      <c r="G24" s="27">
        <v>333459.55</v>
      </c>
      <c r="H24" s="27">
        <v>350000</v>
      </c>
      <c r="J24" s="107"/>
      <c r="K24" s="1"/>
    </row>
    <row r="25" spans="1:11" ht="12.5">
      <c r="A25" s="25"/>
      <c r="B25" s="2"/>
      <c r="C25" s="26" t="s">
        <v>30</v>
      </c>
      <c r="D25" s="27">
        <v>310000</v>
      </c>
      <c r="E25" s="27">
        <v>320670</v>
      </c>
      <c r="F25" s="27">
        <v>0</v>
      </c>
      <c r="G25" s="27">
        <v>2000</v>
      </c>
      <c r="H25" s="27">
        <v>0</v>
      </c>
      <c r="J25" s="107"/>
      <c r="K25" s="1"/>
    </row>
    <row r="26" spans="1:11" ht="12.5">
      <c r="A26" s="28"/>
      <c r="B26" s="29"/>
      <c r="C26" s="26" t="s">
        <v>31</v>
      </c>
      <c r="D26" s="27">
        <v>200000</v>
      </c>
      <c r="E26" s="27">
        <v>116711.01</v>
      </c>
      <c r="F26" s="27">
        <v>130000</v>
      </c>
      <c r="G26" s="27">
        <v>144171.79</v>
      </c>
      <c r="H26" s="27">
        <v>180000</v>
      </c>
      <c r="J26" s="107"/>
      <c r="K26" s="1"/>
    </row>
    <row r="27" spans="1:11" ht="12.5">
      <c r="A27" s="23" t="s">
        <v>32</v>
      </c>
      <c r="B27" s="165" t="s">
        <v>33</v>
      </c>
      <c r="C27" s="166"/>
      <c r="D27" s="22">
        <f>D28+D29+D30+D31+D32+D33+D34+D35+D36</f>
        <v>593800</v>
      </c>
      <c r="E27" s="22">
        <f>E28+E29+E30+E31+E32+E33+E34+E35+E36</f>
        <v>468751.99</v>
      </c>
      <c r="F27" s="22">
        <f>F28+F29+F30+F31+F32+F33+F34+F35+F36</f>
        <v>816500</v>
      </c>
      <c r="G27" s="22">
        <f>G28+G29+G30+G31+G32+G33+G34+G35+G36</f>
        <v>739311.08</v>
      </c>
      <c r="H27" s="22">
        <f>H28+H29+H30+H31+H32+H33+H34+H35+H36</f>
        <v>1281000</v>
      </c>
      <c r="J27" s="107"/>
      <c r="K27" s="1"/>
    </row>
    <row r="28" spans="1:11" ht="12.5">
      <c r="A28" s="25"/>
      <c r="B28" s="2"/>
      <c r="C28" s="30" t="s">
        <v>34</v>
      </c>
      <c r="D28" s="27">
        <v>214000</v>
      </c>
      <c r="E28" s="27">
        <v>214000</v>
      </c>
      <c r="F28" s="27">
        <v>216000</v>
      </c>
      <c r="G28" s="27">
        <v>216000</v>
      </c>
      <c r="H28" s="27">
        <v>249000</v>
      </c>
      <c r="J28" s="107"/>
      <c r="K28" s="1"/>
    </row>
    <row r="29" spans="1:11" ht="12.5">
      <c r="A29" s="25"/>
      <c r="B29" s="2"/>
      <c r="C29" s="31" t="s">
        <v>35</v>
      </c>
      <c r="D29" s="27">
        <v>96000</v>
      </c>
      <c r="E29" s="27">
        <v>59700</v>
      </c>
      <c r="F29" s="27">
        <v>179000</v>
      </c>
      <c r="G29" s="27">
        <v>179100</v>
      </c>
      <c r="H29" s="27">
        <v>192000</v>
      </c>
      <c r="J29" s="107"/>
      <c r="K29" s="1"/>
    </row>
    <row r="30" spans="1:11" ht="12.5">
      <c r="A30" s="25"/>
      <c r="B30" s="2"/>
      <c r="C30" s="31" t="s">
        <v>36</v>
      </c>
      <c r="D30" s="27"/>
      <c r="E30" s="27"/>
      <c r="F30" s="32">
        <f>22000*8</f>
        <v>176000</v>
      </c>
      <c r="G30" s="32">
        <v>161000</v>
      </c>
      <c r="H30" s="32">
        <v>350000</v>
      </c>
      <c r="J30" s="109"/>
      <c r="K30" s="8"/>
    </row>
    <row r="31" spans="1:11" ht="12.5">
      <c r="A31" s="25"/>
      <c r="B31" s="2"/>
      <c r="C31" s="94" t="s">
        <v>117</v>
      </c>
      <c r="D31" s="27"/>
      <c r="E31" s="27"/>
      <c r="F31" s="99">
        <v>45000</v>
      </c>
      <c r="G31" s="99">
        <v>0</v>
      </c>
      <c r="H31" s="133">
        <v>230000</v>
      </c>
      <c r="I31" s="137" t="s">
        <v>129</v>
      </c>
      <c r="J31" s="109"/>
      <c r="K31" s="8"/>
    </row>
    <row r="32" spans="1:11" ht="12.5">
      <c r="A32" s="25"/>
      <c r="B32" s="2"/>
      <c r="C32" s="31" t="s">
        <v>37</v>
      </c>
      <c r="D32" s="27">
        <v>120000</v>
      </c>
      <c r="E32" s="27">
        <v>72000</v>
      </c>
      <c r="F32" s="27">
        <v>60000</v>
      </c>
      <c r="G32" s="27">
        <v>60000</v>
      </c>
      <c r="H32" s="27">
        <v>120000</v>
      </c>
      <c r="J32" s="107"/>
      <c r="K32" s="1"/>
    </row>
    <row r="33" spans="1:11" ht="12.5">
      <c r="A33" s="25"/>
      <c r="B33" s="2"/>
      <c r="C33" s="31" t="s">
        <v>38</v>
      </c>
      <c r="D33" s="27">
        <v>70000</v>
      </c>
      <c r="E33" s="27">
        <v>15000</v>
      </c>
      <c r="F33" s="27">
        <v>40000</v>
      </c>
      <c r="G33" s="27">
        <v>28800</v>
      </c>
      <c r="H33" s="27">
        <v>40000</v>
      </c>
      <c r="J33" s="107"/>
      <c r="K33" s="1"/>
    </row>
    <row r="34" spans="1:11" ht="12.5">
      <c r="A34" s="25"/>
      <c r="B34" s="2"/>
      <c r="C34" s="31" t="s">
        <v>39</v>
      </c>
      <c r="D34" s="27">
        <v>80000</v>
      </c>
      <c r="E34" s="27">
        <v>85843.7</v>
      </c>
      <c r="F34" s="27">
        <v>80000</v>
      </c>
      <c r="G34" s="27">
        <v>79105.58</v>
      </c>
      <c r="H34" s="27">
        <v>80000</v>
      </c>
      <c r="J34" s="107"/>
      <c r="K34" s="1"/>
    </row>
    <row r="35" spans="1:11" ht="12.5">
      <c r="A35" s="25"/>
      <c r="B35" s="33"/>
      <c r="C35" s="34" t="s">
        <v>40</v>
      </c>
      <c r="D35" s="35">
        <v>13800</v>
      </c>
      <c r="E35" s="35">
        <v>15090</v>
      </c>
      <c r="F35" s="35">
        <v>15000</v>
      </c>
      <c r="G35" s="35">
        <v>10325.5</v>
      </c>
      <c r="H35" s="35">
        <v>15000</v>
      </c>
      <c r="J35" s="107"/>
      <c r="K35" s="1"/>
    </row>
    <row r="36" spans="1:11" ht="12.5">
      <c r="A36" s="28"/>
      <c r="B36" s="36"/>
      <c r="C36" s="37" t="s">
        <v>41</v>
      </c>
      <c r="D36" s="38"/>
      <c r="E36" s="38">
        <f>5771.88+1346.41</f>
        <v>7118.29</v>
      </c>
      <c r="F36" s="39">
        <v>5500</v>
      </c>
      <c r="G36" s="39">
        <v>4980</v>
      </c>
      <c r="H36" s="39">
        <v>5000</v>
      </c>
      <c r="I36" s="109" t="s">
        <v>42</v>
      </c>
      <c r="J36" s="109"/>
    </row>
    <row r="37" spans="1:11" ht="12.5">
      <c r="A37" s="23" t="s">
        <v>43</v>
      </c>
      <c r="B37" s="165" t="s">
        <v>44</v>
      </c>
      <c r="C37" s="166"/>
      <c r="D37" s="22">
        <f>D38+D39+D40+D41</f>
        <v>399000</v>
      </c>
      <c r="E37" s="22">
        <f>E38+E39+E40+E41</f>
        <v>87045.6</v>
      </c>
      <c r="F37" s="22">
        <f>F38+F39+F40+F41</f>
        <v>419000</v>
      </c>
      <c r="G37" s="22">
        <f>G38+G39+G40+G41</f>
        <v>245321</v>
      </c>
      <c r="H37" s="22">
        <f>H38+H39+H40+H41</f>
        <v>1079500</v>
      </c>
      <c r="J37" s="107"/>
      <c r="K37" s="1"/>
    </row>
    <row r="38" spans="1:11" ht="12.5">
      <c r="A38" s="25"/>
      <c r="B38" s="2"/>
      <c r="C38" s="9" t="s">
        <v>45</v>
      </c>
      <c r="D38" s="27">
        <v>250000</v>
      </c>
      <c r="E38" s="27">
        <v>-63402</v>
      </c>
      <c r="F38" s="27">
        <v>320000</v>
      </c>
      <c r="G38" s="99">
        <v>70000</v>
      </c>
      <c r="H38" s="132">
        <v>600000</v>
      </c>
      <c r="I38" s="137" t="s">
        <v>139</v>
      </c>
      <c r="J38" s="109"/>
    </row>
    <row r="39" spans="1:11" ht="12.5">
      <c r="A39" s="25"/>
      <c r="B39" s="2"/>
      <c r="C39" s="26" t="s">
        <v>46</v>
      </c>
      <c r="D39" s="27">
        <v>0</v>
      </c>
      <c r="E39" s="27">
        <v>0</v>
      </c>
      <c r="F39" s="27">
        <v>0</v>
      </c>
      <c r="G39" s="27">
        <v>76321</v>
      </c>
      <c r="H39" s="132">
        <v>250000</v>
      </c>
      <c r="J39" s="107"/>
      <c r="K39" s="1"/>
    </row>
    <row r="40" spans="1:11" ht="12.5">
      <c r="A40" s="25"/>
      <c r="B40" s="2"/>
      <c r="C40" s="26" t="s">
        <v>47</v>
      </c>
      <c r="D40" s="27">
        <v>50000</v>
      </c>
      <c r="E40" s="35">
        <v>51447.6</v>
      </c>
      <c r="F40" s="27">
        <v>0</v>
      </c>
      <c r="G40" s="27">
        <v>0</v>
      </c>
      <c r="H40" s="27">
        <v>57500</v>
      </c>
      <c r="J40" s="107"/>
      <c r="K40" s="1"/>
    </row>
    <row r="41" spans="1:11" ht="12.5">
      <c r="A41" s="25"/>
      <c r="B41" s="2"/>
      <c r="C41" s="82" t="s">
        <v>110</v>
      </c>
      <c r="D41" s="35">
        <v>99000</v>
      </c>
      <c r="E41" s="41">
        <v>99000</v>
      </c>
      <c r="F41" s="35">
        <v>99000</v>
      </c>
      <c r="G41" s="35">
        <v>99000</v>
      </c>
      <c r="H41" s="35">
        <v>172000</v>
      </c>
      <c r="I41" s="109" t="s">
        <v>48</v>
      </c>
      <c r="J41" s="109"/>
    </row>
    <row r="42" spans="1:11" ht="12.5">
      <c r="A42" s="20" t="s">
        <v>49</v>
      </c>
      <c r="B42" s="164" t="s">
        <v>50</v>
      </c>
      <c r="C42" s="148"/>
      <c r="D42" s="24">
        <v>500000</v>
      </c>
      <c r="E42" s="24">
        <v>500000</v>
      </c>
      <c r="F42" s="24">
        <v>4000000</v>
      </c>
      <c r="G42" s="24">
        <v>0</v>
      </c>
      <c r="H42" s="142">
        <v>8300000</v>
      </c>
      <c r="I42" s="137" t="s">
        <v>137</v>
      </c>
      <c r="J42" s="107"/>
      <c r="K42" s="1"/>
    </row>
    <row r="43" spans="1:11" ht="12.5">
      <c r="A43" s="42" t="s">
        <v>51</v>
      </c>
      <c r="B43" s="164" t="s">
        <v>52</v>
      </c>
      <c r="C43" s="148"/>
      <c r="D43" s="22"/>
      <c r="E43" s="22"/>
      <c r="F43" s="95">
        <v>500000</v>
      </c>
      <c r="G43" s="95">
        <v>345184.44</v>
      </c>
      <c r="H43" s="120">
        <v>1100000</v>
      </c>
      <c r="I43" s="137" t="s">
        <v>136</v>
      </c>
      <c r="J43" s="109"/>
      <c r="K43" s="8"/>
    </row>
    <row r="44" spans="1:11" ht="12.5">
      <c r="A44" s="12"/>
      <c r="B44" s="167" t="s">
        <v>53</v>
      </c>
      <c r="C44" s="160"/>
      <c r="D44" s="43">
        <f>D22+D23+D27+D37+D42+D43</f>
        <v>2232800</v>
      </c>
      <c r="E44" s="43">
        <f>E22+E23+E27+E37+E42+E43</f>
        <v>1800318.6</v>
      </c>
      <c r="F44" s="43">
        <f>F22+F23+F27+F37+F42+F43</f>
        <v>6245500</v>
      </c>
      <c r="G44" s="43">
        <f>G22+G23+G27+G37+G42+G43</f>
        <v>1954647.8599999999</v>
      </c>
      <c r="H44" s="43">
        <f>H22+H23+H27+H37+H42+H43</f>
        <v>12590500</v>
      </c>
      <c r="J44" s="109"/>
      <c r="K44" s="8"/>
    </row>
    <row r="45" spans="1:11" ht="12.5">
      <c r="A45" s="12"/>
      <c r="B45" s="44"/>
      <c r="C45" s="44"/>
      <c r="E45" s="45"/>
      <c r="F45" s="45"/>
      <c r="G45" s="45"/>
      <c r="H45" s="45"/>
      <c r="J45" s="110"/>
      <c r="K45" s="46"/>
    </row>
    <row r="46" spans="1:11" ht="13">
      <c r="A46" s="11"/>
      <c r="B46" s="11"/>
      <c r="C46" s="11"/>
      <c r="D46" s="44"/>
      <c r="E46" s="44"/>
      <c r="F46" s="44"/>
      <c r="G46" s="44"/>
      <c r="H46" s="44"/>
      <c r="I46" s="139"/>
      <c r="J46" s="129"/>
      <c r="K46" s="1"/>
    </row>
    <row r="47" spans="1:11" ht="13">
      <c r="A47" s="150" t="s">
        <v>54</v>
      </c>
      <c r="B47" s="144"/>
      <c r="C47" s="144"/>
      <c r="D47" s="47"/>
      <c r="E47" s="47"/>
      <c r="F47" s="44"/>
      <c r="G47" s="44"/>
      <c r="H47" s="44"/>
      <c r="I47" s="139"/>
      <c r="J47" s="129"/>
      <c r="K47" s="1"/>
    </row>
    <row r="48" spans="1:11" ht="12.5">
      <c r="A48" s="48" t="s">
        <v>55</v>
      </c>
      <c r="B48" s="164" t="s">
        <v>56</v>
      </c>
      <c r="C48" s="148"/>
      <c r="D48" s="24">
        <f>D49</f>
        <v>190000</v>
      </c>
      <c r="E48" s="22">
        <f>E49</f>
        <v>180500</v>
      </c>
      <c r="F48" s="24">
        <f>F49</f>
        <v>383500</v>
      </c>
      <c r="G48" s="24">
        <f>G49</f>
        <v>395500</v>
      </c>
      <c r="H48" s="24">
        <f>H49</f>
        <v>420000</v>
      </c>
      <c r="J48" s="130"/>
      <c r="K48" s="8"/>
    </row>
    <row r="49" spans="1:11" ht="12.5">
      <c r="A49" s="28"/>
      <c r="B49" s="36"/>
      <c r="C49" s="84" t="s">
        <v>134</v>
      </c>
      <c r="D49" s="27">
        <v>190000</v>
      </c>
      <c r="E49" s="27">
        <v>180500</v>
      </c>
      <c r="F49" s="27">
        <f>190000+193500</f>
        <v>383500</v>
      </c>
      <c r="G49" s="27">
        <v>395500</v>
      </c>
      <c r="H49" s="27">
        <v>420000</v>
      </c>
      <c r="I49" s="140"/>
      <c r="J49" s="129"/>
      <c r="K49" s="1"/>
    </row>
    <row r="50" spans="1:11" ht="12.5">
      <c r="A50" s="48" t="s">
        <v>57</v>
      </c>
      <c r="B50" s="164" t="s">
        <v>58</v>
      </c>
      <c r="C50" s="170"/>
      <c r="D50" s="22"/>
      <c r="E50" s="21">
        <v>6540</v>
      </c>
      <c r="F50" s="22">
        <f>+F52+F51</f>
        <v>8000</v>
      </c>
      <c r="G50" s="22">
        <f>+G52+G51</f>
        <v>4230</v>
      </c>
      <c r="H50" s="22">
        <f>+H52+H51</f>
        <v>8000</v>
      </c>
      <c r="I50" s="139"/>
      <c r="J50" s="129"/>
      <c r="K50" s="1"/>
    </row>
    <row r="51" spans="1:11" s="59" customFormat="1" ht="12.5">
      <c r="A51" s="25"/>
      <c r="B51" s="61"/>
      <c r="C51" s="63" t="s">
        <v>91</v>
      </c>
      <c r="D51" s="22"/>
      <c r="E51" s="21"/>
      <c r="F51" s="65">
        <v>8000</v>
      </c>
      <c r="G51" s="65">
        <v>4230</v>
      </c>
      <c r="H51" s="65">
        <v>8000</v>
      </c>
      <c r="I51" s="139"/>
      <c r="J51" s="129"/>
      <c r="K51" s="1"/>
    </row>
    <row r="52" spans="1:11" s="59" customFormat="1" ht="12.5">
      <c r="A52" s="25"/>
      <c r="B52" s="62"/>
      <c r="C52" s="64" t="s">
        <v>90</v>
      </c>
      <c r="D52" s="22"/>
      <c r="E52" s="21"/>
      <c r="F52" s="65"/>
      <c r="G52" s="65"/>
      <c r="H52" s="65"/>
      <c r="I52" s="137" t="s">
        <v>124</v>
      </c>
      <c r="J52" s="107"/>
      <c r="K52" s="1"/>
    </row>
    <row r="53" spans="1:11" ht="12.5">
      <c r="A53" s="48" t="s">
        <v>59</v>
      </c>
      <c r="B53" s="164" t="s">
        <v>60</v>
      </c>
      <c r="C53" s="171"/>
      <c r="D53" s="22">
        <f>D54+D62+D68+D76+D77+D78+D79</f>
        <v>441800</v>
      </c>
      <c r="E53" s="24">
        <f>E54+E62+E68+E76+E77+E78+E79</f>
        <v>467687.05</v>
      </c>
      <c r="F53" s="22">
        <f>F54+F62+F68+F76+F77+F78+F79</f>
        <v>473000</v>
      </c>
      <c r="G53" s="22">
        <f>+G54+G62+G68+G76+G77+G78+G79</f>
        <v>568398.55000000005</v>
      </c>
      <c r="H53" s="22">
        <f>+H54+H62+H68+H76+H77+H78+H79</f>
        <v>1011384</v>
      </c>
      <c r="J53" s="107"/>
      <c r="K53" s="1"/>
    </row>
    <row r="54" spans="1:11" ht="12.5">
      <c r="A54" s="25"/>
      <c r="B54" s="33"/>
      <c r="C54" s="33" t="s">
        <v>61</v>
      </c>
      <c r="D54" s="27">
        <v>91900</v>
      </c>
      <c r="E54" s="27">
        <v>70477.72</v>
      </c>
      <c r="F54" s="27">
        <v>71000</v>
      </c>
      <c r="G54" s="27">
        <f>+G55+G56+G57+G58+G59+G60+G61</f>
        <v>73791.289999999994</v>
      </c>
      <c r="H54" s="27">
        <v>100000</v>
      </c>
      <c r="J54" s="107"/>
      <c r="K54" s="1"/>
    </row>
    <row r="55" spans="1:11" s="59" customFormat="1" ht="12.5" hidden="1">
      <c r="A55" s="25"/>
      <c r="B55" s="66"/>
      <c r="C55" s="91" t="s">
        <v>92</v>
      </c>
      <c r="D55" s="90"/>
      <c r="E55" s="90"/>
      <c r="F55" s="90"/>
      <c r="G55" s="90">
        <v>42299</v>
      </c>
      <c r="H55" s="90"/>
      <c r="I55" s="137"/>
      <c r="J55" s="107"/>
      <c r="K55" s="1"/>
    </row>
    <row r="56" spans="1:11" s="59" customFormat="1" ht="12.5" hidden="1">
      <c r="A56" s="25"/>
      <c r="B56" s="66"/>
      <c r="C56" s="89" t="s">
        <v>93</v>
      </c>
      <c r="D56" s="90"/>
      <c r="E56" s="90"/>
      <c r="F56" s="90"/>
      <c r="G56" s="90">
        <v>7836</v>
      </c>
      <c r="H56" s="90"/>
      <c r="I56" s="137"/>
      <c r="J56" s="107"/>
      <c r="K56" s="1"/>
    </row>
    <row r="57" spans="1:11" s="59" customFormat="1" ht="12.5" hidden="1">
      <c r="A57" s="25"/>
      <c r="B57" s="66"/>
      <c r="C57" s="89" t="s">
        <v>99</v>
      </c>
      <c r="D57" s="90"/>
      <c r="E57" s="90"/>
      <c r="F57" s="90"/>
      <c r="G57" s="90">
        <v>8445.17</v>
      </c>
      <c r="H57" s="90"/>
      <c r="I57" s="137"/>
      <c r="J57" s="107"/>
      <c r="K57" s="1"/>
    </row>
    <row r="58" spans="1:11" s="59" customFormat="1" ht="12.5" hidden="1">
      <c r="A58" s="25"/>
      <c r="B58" s="66"/>
      <c r="C58" s="89" t="s">
        <v>94</v>
      </c>
      <c r="D58" s="90"/>
      <c r="E58" s="90"/>
      <c r="F58" s="90"/>
      <c r="G58" s="90">
        <v>1189</v>
      </c>
      <c r="H58" s="90"/>
      <c r="I58" s="137"/>
      <c r="J58" s="107"/>
      <c r="K58" s="1"/>
    </row>
    <row r="59" spans="1:11" s="59" customFormat="1" ht="12.5" hidden="1">
      <c r="A59" s="25"/>
      <c r="B59" s="66"/>
      <c r="C59" s="68" t="s">
        <v>95</v>
      </c>
      <c r="D59" s="67"/>
      <c r="E59" s="67"/>
      <c r="F59" s="67"/>
      <c r="G59" s="67">
        <v>14022.12</v>
      </c>
      <c r="H59" s="67"/>
      <c r="I59" s="137"/>
      <c r="J59" s="107"/>
      <c r="K59" s="1"/>
    </row>
    <row r="60" spans="1:11" s="59" customFormat="1" ht="12.5" hidden="1">
      <c r="A60" s="25"/>
      <c r="B60" s="66"/>
      <c r="C60" s="68" t="s">
        <v>96</v>
      </c>
      <c r="D60" s="67"/>
      <c r="E60" s="67"/>
      <c r="F60" s="67"/>
      <c r="G60" s="67"/>
      <c r="H60" s="67"/>
      <c r="I60" s="137"/>
      <c r="J60" s="107"/>
      <c r="K60" s="1"/>
    </row>
    <row r="61" spans="1:11" s="59" customFormat="1" ht="12.5" hidden="1">
      <c r="A61" s="25"/>
      <c r="B61" s="66"/>
      <c r="C61" s="89" t="s">
        <v>96</v>
      </c>
      <c r="D61" s="67"/>
      <c r="E61" s="67"/>
      <c r="F61" s="67"/>
      <c r="G61" s="67"/>
      <c r="H61" s="67"/>
      <c r="I61" s="137"/>
      <c r="J61" s="107"/>
      <c r="K61" s="1"/>
    </row>
    <row r="62" spans="1:11" ht="12.5">
      <c r="A62" s="25"/>
      <c r="B62" s="2"/>
      <c r="C62" s="131" t="s">
        <v>62</v>
      </c>
      <c r="D62" s="27">
        <v>12900</v>
      </c>
      <c r="E62" s="27">
        <v>16219.37</v>
      </c>
      <c r="F62" s="27">
        <v>15000</v>
      </c>
      <c r="G62" s="27">
        <f>+G63+G64+G65+G66+G67</f>
        <v>17943.400000000001</v>
      </c>
      <c r="H62" s="27">
        <v>30000</v>
      </c>
      <c r="J62" s="107"/>
      <c r="K62" s="1"/>
    </row>
    <row r="63" spans="1:11" s="59" customFormat="1" ht="12.5" hidden="1">
      <c r="A63" s="25"/>
      <c r="B63" s="15"/>
      <c r="C63" s="89" t="s">
        <v>97</v>
      </c>
      <c r="D63" s="41"/>
      <c r="E63" s="41"/>
      <c r="F63" s="41"/>
      <c r="G63" s="88">
        <v>3443</v>
      </c>
      <c r="H63" s="88"/>
      <c r="I63" s="137"/>
      <c r="J63" s="107"/>
      <c r="K63" s="1"/>
    </row>
    <row r="64" spans="1:11" s="59" customFormat="1" ht="12.5" hidden="1">
      <c r="A64" s="25"/>
      <c r="B64" s="15"/>
      <c r="C64" s="89" t="s">
        <v>100</v>
      </c>
      <c r="D64" s="35"/>
      <c r="E64" s="35"/>
      <c r="F64" s="35"/>
      <c r="G64" s="90">
        <v>0</v>
      </c>
      <c r="H64" s="90"/>
      <c r="I64" s="137"/>
      <c r="J64" s="107"/>
      <c r="K64" s="1"/>
    </row>
    <row r="65" spans="1:11" s="59" customFormat="1" ht="12.5" hidden="1">
      <c r="A65" s="25"/>
      <c r="B65" s="15"/>
      <c r="C65" s="68" t="s">
        <v>101</v>
      </c>
      <c r="D65" s="27"/>
      <c r="E65" s="27"/>
      <c r="F65" s="27"/>
      <c r="G65" s="67">
        <v>14500.4</v>
      </c>
      <c r="H65" s="67"/>
      <c r="I65" s="137"/>
      <c r="J65" s="107"/>
      <c r="K65" s="1"/>
    </row>
    <row r="66" spans="1:11" s="59" customFormat="1" ht="12.5" hidden="1">
      <c r="A66" s="25"/>
      <c r="B66" s="15"/>
      <c r="C66" s="68" t="s">
        <v>98</v>
      </c>
      <c r="D66" s="27"/>
      <c r="E66" s="27"/>
      <c r="F66" s="27"/>
      <c r="G66" s="27"/>
      <c r="H66" s="27"/>
      <c r="I66" s="137"/>
      <c r="J66" s="107"/>
      <c r="K66" s="1"/>
    </row>
    <row r="67" spans="1:11" s="59" customFormat="1" ht="12.5" hidden="1">
      <c r="A67" s="25"/>
      <c r="B67" s="15"/>
      <c r="C67" s="68" t="s">
        <v>98</v>
      </c>
      <c r="D67" s="27"/>
      <c r="E67" s="27"/>
      <c r="F67" s="27"/>
      <c r="G67" s="27"/>
      <c r="H67" s="27"/>
      <c r="I67" s="137"/>
      <c r="J67" s="107"/>
      <c r="K67" s="1"/>
    </row>
    <row r="68" spans="1:11" ht="13">
      <c r="A68" s="25"/>
      <c r="B68" s="2"/>
      <c r="C68" s="26" t="s">
        <v>63</v>
      </c>
      <c r="D68" s="27">
        <v>209000</v>
      </c>
      <c r="E68" s="27">
        <v>165708</v>
      </c>
      <c r="F68" s="27">
        <v>180000</v>
      </c>
      <c r="G68" s="27">
        <f>+G69+G70+G71+G72+G73+G74+G75</f>
        <v>225384</v>
      </c>
      <c r="H68" s="27">
        <f>+H69+H70+H71+H72+H73+H74</f>
        <v>676384</v>
      </c>
      <c r="K68" s="98"/>
    </row>
    <row r="69" spans="1:11" s="59" customFormat="1" ht="13">
      <c r="A69" s="25"/>
      <c r="B69" s="15"/>
      <c r="C69" s="87" t="s">
        <v>102</v>
      </c>
      <c r="D69" s="41"/>
      <c r="E69" s="41"/>
      <c r="F69" s="41"/>
      <c r="G69" s="88">
        <v>49414</v>
      </c>
      <c r="H69" s="88">
        <v>49414</v>
      </c>
      <c r="I69" s="137"/>
      <c r="J69" s="111"/>
    </row>
    <row r="70" spans="1:11" s="59" customFormat="1" ht="13">
      <c r="A70" s="25"/>
      <c r="B70" s="15"/>
      <c r="C70" s="89" t="s">
        <v>103</v>
      </c>
      <c r="D70" s="35"/>
      <c r="E70" s="35"/>
      <c r="F70" s="35"/>
      <c r="G70" s="90">
        <v>63770</v>
      </c>
      <c r="H70" s="90">
        <v>63770</v>
      </c>
      <c r="I70" s="137"/>
      <c r="J70" s="111"/>
    </row>
    <row r="71" spans="1:11" s="59" customFormat="1" ht="13">
      <c r="A71" s="25"/>
      <c r="B71" s="15"/>
      <c r="C71" s="89" t="s">
        <v>105</v>
      </c>
      <c r="D71" s="35"/>
      <c r="E71" s="35"/>
      <c r="F71" s="35"/>
      <c r="G71" s="90">
        <v>38004</v>
      </c>
      <c r="H71" s="90">
        <v>38004</v>
      </c>
      <c r="I71" s="137"/>
      <c r="J71" s="111"/>
    </row>
    <row r="72" spans="1:11" s="59" customFormat="1" ht="13">
      <c r="A72" s="25"/>
      <c r="B72" s="15"/>
      <c r="C72" s="89" t="s">
        <v>104</v>
      </c>
      <c r="D72" s="35"/>
      <c r="E72" s="35"/>
      <c r="F72" s="35"/>
      <c r="G72" s="90">
        <v>24196</v>
      </c>
      <c r="H72" s="90">
        <v>24196</v>
      </c>
      <c r="I72" s="137"/>
      <c r="J72" s="111"/>
    </row>
    <row r="73" spans="1:11" s="59" customFormat="1" ht="13">
      <c r="A73" s="25"/>
      <c r="B73" s="15"/>
      <c r="C73" s="89" t="s">
        <v>106</v>
      </c>
      <c r="D73" s="35"/>
      <c r="E73" s="35"/>
      <c r="F73" s="35"/>
      <c r="G73" s="90">
        <v>50000</v>
      </c>
      <c r="H73" s="90">
        <v>216000</v>
      </c>
      <c r="I73" s="137"/>
      <c r="J73" s="111"/>
    </row>
    <row r="74" spans="1:11" s="59" customFormat="1" ht="13">
      <c r="A74" s="25"/>
      <c r="B74" s="15"/>
      <c r="C74" s="89" t="s">
        <v>125</v>
      </c>
      <c r="D74" s="35"/>
      <c r="E74" s="35"/>
      <c r="F74" s="35"/>
      <c r="G74" s="90"/>
      <c r="H74" s="90">
        <v>285000</v>
      </c>
      <c r="I74" s="137"/>
      <c r="J74" s="111"/>
    </row>
    <row r="75" spans="1:11" s="59" customFormat="1" ht="13" hidden="1">
      <c r="A75" s="25"/>
      <c r="B75" s="15"/>
      <c r="C75" s="68" t="s">
        <v>107</v>
      </c>
      <c r="D75" s="27"/>
      <c r="E75" s="27"/>
      <c r="F75" s="27"/>
      <c r="G75" s="67"/>
      <c r="H75" s="67"/>
      <c r="I75" s="137"/>
      <c r="J75" s="111"/>
    </row>
    <row r="76" spans="1:11" ht="12.5">
      <c r="A76" s="25"/>
      <c r="B76" s="2"/>
      <c r="C76" s="9" t="s">
        <v>64</v>
      </c>
      <c r="D76" s="39">
        <v>5000</v>
      </c>
      <c r="E76" s="39">
        <v>1319</v>
      </c>
      <c r="F76" s="39">
        <v>5000</v>
      </c>
      <c r="G76" s="39">
        <v>7378</v>
      </c>
      <c r="H76" s="39">
        <v>5000</v>
      </c>
      <c r="J76" s="107"/>
      <c r="K76" s="1"/>
    </row>
    <row r="77" spans="1:11" ht="12.5">
      <c r="A77" s="25"/>
      <c r="B77" s="2"/>
      <c r="C77" s="26" t="s">
        <v>65</v>
      </c>
      <c r="D77" s="27">
        <v>3000</v>
      </c>
      <c r="E77" s="27">
        <v>3188.9</v>
      </c>
      <c r="F77" s="27">
        <v>10000</v>
      </c>
      <c r="G77" s="27">
        <v>11748.4</v>
      </c>
      <c r="H77" s="27">
        <v>10000</v>
      </c>
      <c r="I77" s="109"/>
      <c r="J77" s="109"/>
    </row>
    <row r="78" spans="1:11" ht="12.5">
      <c r="A78" s="25"/>
      <c r="B78" s="2"/>
      <c r="C78" s="26" t="s">
        <v>66</v>
      </c>
      <c r="D78" s="27">
        <v>40000</v>
      </c>
      <c r="E78" s="27">
        <v>22693.32</v>
      </c>
      <c r="F78" s="27">
        <v>12000</v>
      </c>
      <c r="G78" s="27">
        <v>13291.56</v>
      </c>
      <c r="H78" s="27">
        <v>10000</v>
      </c>
      <c r="J78" s="107"/>
      <c r="K78" s="1"/>
    </row>
    <row r="79" spans="1:11" ht="12.5">
      <c r="A79" s="25"/>
      <c r="B79" s="66"/>
      <c r="C79" s="40" t="s">
        <v>67</v>
      </c>
      <c r="D79" s="35">
        <v>80000</v>
      </c>
      <c r="E79" s="27">
        <v>188080.74</v>
      </c>
      <c r="F79" s="35">
        <v>180000</v>
      </c>
      <c r="G79" s="35">
        <v>218861.9</v>
      </c>
      <c r="H79" s="35">
        <v>180000</v>
      </c>
      <c r="I79" s="109" t="s">
        <v>68</v>
      </c>
      <c r="J79" s="109"/>
    </row>
    <row r="80" spans="1:11" ht="12.5">
      <c r="A80" s="69" t="s">
        <v>69</v>
      </c>
      <c r="B80" s="172" t="s">
        <v>109</v>
      </c>
      <c r="C80" s="173"/>
      <c r="D80" s="24">
        <v>15000</v>
      </c>
      <c r="E80" s="22">
        <v>3650</v>
      </c>
      <c r="F80" s="24">
        <v>15000</v>
      </c>
      <c r="G80" s="24">
        <f>+G81</f>
        <v>4730</v>
      </c>
      <c r="H80" s="24">
        <f>+H81</f>
        <v>20000</v>
      </c>
      <c r="J80" s="107"/>
      <c r="K80" s="1"/>
    </row>
    <row r="81" spans="1:12" s="59" customFormat="1" ht="12.5" hidden="1">
      <c r="A81" s="72"/>
      <c r="B81" s="61"/>
      <c r="C81" s="73" t="s">
        <v>108</v>
      </c>
      <c r="D81" s="21"/>
      <c r="E81" s="21"/>
      <c r="F81" s="21"/>
      <c r="G81" s="74">
        <v>4730</v>
      </c>
      <c r="H81" s="74">
        <v>20000</v>
      </c>
      <c r="I81" s="137"/>
      <c r="J81" s="107"/>
      <c r="K81" s="1"/>
    </row>
    <row r="82" spans="1:12" ht="12.5">
      <c r="A82" s="69" t="s">
        <v>70</v>
      </c>
      <c r="B82" s="174" t="s">
        <v>71</v>
      </c>
      <c r="C82" s="175"/>
      <c r="D82" s="75">
        <f>D83+D85+D86+D87</f>
        <v>1250000</v>
      </c>
      <c r="E82" s="75">
        <f>E83+E84+E85+E86+E87</f>
        <v>453178.5</v>
      </c>
      <c r="F82" s="75">
        <f>F83+F84+F85+F86+F87</f>
        <v>6125000</v>
      </c>
      <c r="G82" s="76">
        <f>G83+G84+G85+G86+G87</f>
        <v>1230043.78</v>
      </c>
      <c r="H82" s="76">
        <f>H83+H84+H85+H86+H87</f>
        <v>10000000</v>
      </c>
      <c r="J82" s="107"/>
      <c r="K82" s="1"/>
    </row>
    <row r="83" spans="1:12" ht="12.5">
      <c r="A83" s="72"/>
      <c r="B83" s="33"/>
      <c r="C83" s="84" t="s">
        <v>133</v>
      </c>
      <c r="D83" s="27">
        <v>0</v>
      </c>
      <c r="E83" s="27">
        <v>0</v>
      </c>
      <c r="F83" s="99">
        <v>600000</v>
      </c>
      <c r="G83" s="102">
        <v>600000</v>
      </c>
      <c r="H83" s="102">
        <v>0</v>
      </c>
      <c r="I83" s="8" t="s">
        <v>145</v>
      </c>
      <c r="J83" s="109"/>
      <c r="L83" s="83"/>
    </row>
    <row r="84" spans="1:12" ht="12.5">
      <c r="A84" s="72"/>
      <c r="B84" s="66"/>
      <c r="C84" s="9" t="s">
        <v>72</v>
      </c>
      <c r="D84" s="27" t="s">
        <v>11</v>
      </c>
      <c r="E84" s="27">
        <v>0</v>
      </c>
      <c r="F84" s="27">
        <v>4500000</v>
      </c>
      <c r="G84" s="77">
        <v>0</v>
      </c>
      <c r="H84" s="77">
        <v>8800000</v>
      </c>
      <c r="J84" s="109"/>
      <c r="K84" s="8"/>
    </row>
    <row r="85" spans="1:12" ht="12.5">
      <c r="A85" s="72"/>
      <c r="B85" s="66"/>
      <c r="C85" s="26" t="s">
        <v>73</v>
      </c>
      <c r="D85" s="27">
        <v>1200000</v>
      </c>
      <c r="E85" s="27">
        <v>441898.5</v>
      </c>
      <c r="F85" s="27">
        <v>955000</v>
      </c>
      <c r="G85" s="77">
        <v>625853.78</v>
      </c>
      <c r="H85" s="77">
        <v>1100000</v>
      </c>
      <c r="I85" s="137" t="s">
        <v>135</v>
      </c>
      <c r="J85" s="109"/>
      <c r="K85" s="8"/>
    </row>
    <row r="86" spans="1:12" ht="12.5">
      <c r="A86" s="72"/>
      <c r="B86" s="66"/>
      <c r="C86" s="26" t="s">
        <v>74</v>
      </c>
      <c r="D86" s="27">
        <v>50000</v>
      </c>
      <c r="E86" s="27">
        <v>11280</v>
      </c>
      <c r="F86" s="27">
        <v>70000</v>
      </c>
      <c r="G86" s="77">
        <v>4190</v>
      </c>
      <c r="H86" s="77">
        <v>100000</v>
      </c>
      <c r="J86" s="109"/>
      <c r="K86" s="8"/>
    </row>
    <row r="87" spans="1:12" ht="12.5">
      <c r="A87" s="70"/>
      <c r="B87" s="78"/>
      <c r="C87" s="79" t="s">
        <v>75</v>
      </c>
      <c r="D87" s="80">
        <v>0</v>
      </c>
      <c r="E87" s="80">
        <v>0</v>
      </c>
      <c r="F87" s="80">
        <v>0</v>
      </c>
      <c r="G87" s="81">
        <v>0</v>
      </c>
      <c r="H87" s="81">
        <v>0</v>
      </c>
      <c r="J87" s="107"/>
      <c r="K87" s="1"/>
    </row>
    <row r="88" spans="1:12" ht="12.5">
      <c r="A88" s="23" t="s">
        <v>76</v>
      </c>
      <c r="B88" s="176" t="s">
        <v>77</v>
      </c>
      <c r="C88" s="160"/>
      <c r="D88" s="22">
        <v>70000</v>
      </c>
      <c r="E88" s="22">
        <v>35892.089999999997</v>
      </c>
      <c r="F88" s="22">
        <v>70000</v>
      </c>
      <c r="G88" s="22">
        <f>+G89+G90+G91+G92</f>
        <v>44364.5</v>
      </c>
      <c r="H88" s="22">
        <v>70000</v>
      </c>
      <c r="J88" s="107"/>
      <c r="K88" s="1"/>
    </row>
    <row r="89" spans="1:12" s="59" customFormat="1" ht="12.5">
      <c r="A89" s="72"/>
      <c r="B89" s="33"/>
      <c r="C89" s="84" t="s">
        <v>111</v>
      </c>
      <c r="D89" s="22"/>
      <c r="E89" s="22"/>
      <c r="F89" s="65"/>
      <c r="G89" s="65">
        <v>17075</v>
      </c>
      <c r="H89" s="65"/>
      <c r="I89" s="137"/>
      <c r="J89" s="107"/>
      <c r="K89" s="1"/>
    </row>
    <row r="90" spans="1:12" s="59" customFormat="1" ht="12.5">
      <c r="A90" s="72"/>
      <c r="B90" s="66"/>
      <c r="C90" s="71" t="s">
        <v>112</v>
      </c>
      <c r="D90" s="22"/>
      <c r="E90" s="22"/>
      <c r="F90" s="65"/>
      <c r="G90" s="65">
        <v>11328.5</v>
      </c>
      <c r="H90" s="65"/>
      <c r="I90" s="137"/>
      <c r="J90" s="107"/>
      <c r="K90" s="1"/>
    </row>
    <row r="91" spans="1:12" s="59" customFormat="1" ht="12.5">
      <c r="A91" s="72"/>
      <c r="B91" s="66"/>
      <c r="C91" s="85" t="s">
        <v>113</v>
      </c>
      <c r="D91" s="22"/>
      <c r="E91" s="22"/>
      <c r="F91" s="65"/>
      <c r="G91" s="65">
        <v>9193</v>
      </c>
      <c r="H91" s="65"/>
      <c r="I91" s="137"/>
      <c r="J91" s="107"/>
      <c r="K91" s="1"/>
    </row>
    <row r="92" spans="1:12" s="59" customFormat="1" ht="12.5">
      <c r="A92" s="70"/>
      <c r="B92" s="78"/>
      <c r="C92" s="86" t="s">
        <v>114</v>
      </c>
      <c r="D92" s="22"/>
      <c r="E92" s="22"/>
      <c r="F92" s="65"/>
      <c r="G92" s="65">
        <v>6768</v>
      </c>
      <c r="H92" s="65"/>
      <c r="I92" s="137"/>
      <c r="J92" s="107"/>
      <c r="K92" s="1"/>
    </row>
    <row r="93" spans="1:12" ht="12.5">
      <c r="A93" s="23" t="s">
        <v>78</v>
      </c>
      <c r="B93" s="164" t="s">
        <v>79</v>
      </c>
      <c r="C93" s="148"/>
      <c r="D93" s="22">
        <f>D94+D95+D96+D97+D98+D100</f>
        <v>266000</v>
      </c>
      <c r="E93" s="22">
        <f>E94+E95+E96+E97+E98+E100</f>
        <v>257447.56</v>
      </c>
      <c r="F93" s="22">
        <f>F94+F95+F96+F97+F98+F99+F100</f>
        <v>531000</v>
      </c>
      <c r="G93" s="22">
        <f>G94+G95+G96+G97+G98+G99+G100</f>
        <v>331206.59999999998</v>
      </c>
      <c r="H93" s="22">
        <f>H94+H95+H96+H97+H98+H99+H100</f>
        <v>911000</v>
      </c>
      <c r="J93" s="107"/>
      <c r="K93" s="1"/>
    </row>
    <row r="94" spans="1:12" ht="12.5">
      <c r="A94" s="25"/>
      <c r="B94" s="33"/>
      <c r="C94" s="49" t="s">
        <v>80</v>
      </c>
      <c r="D94" s="27">
        <v>176000</v>
      </c>
      <c r="E94" s="27">
        <v>182234.28</v>
      </c>
      <c r="F94" s="27">
        <v>229000</v>
      </c>
      <c r="G94" s="27">
        <v>215360</v>
      </c>
      <c r="H94" s="27">
        <v>287000</v>
      </c>
      <c r="I94" s="137" t="s">
        <v>142</v>
      </c>
      <c r="J94" s="107"/>
      <c r="K94" s="1"/>
    </row>
    <row r="95" spans="1:12" ht="12.5">
      <c r="A95" s="25"/>
      <c r="B95" s="2"/>
      <c r="C95" s="26" t="s">
        <v>81</v>
      </c>
      <c r="D95" s="27">
        <v>5000</v>
      </c>
      <c r="E95" s="27">
        <v>25700</v>
      </c>
      <c r="F95" s="27">
        <v>5000</v>
      </c>
      <c r="G95" s="27">
        <v>27700</v>
      </c>
      <c r="H95" s="27">
        <v>30000</v>
      </c>
      <c r="J95" s="107"/>
      <c r="K95" s="1"/>
    </row>
    <row r="96" spans="1:12" ht="12.5">
      <c r="A96" s="25"/>
      <c r="B96" s="2"/>
      <c r="C96" s="50" t="s">
        <v>82</v>
      </c>
      <c r="D96" s="27">
        <v>5000</v>
      </c>
      <c r="E96" s="27">
        <v>2577.6799999999998</v>
      </c>
      <c r="F96" s="27">
        <v>5000</v>
      </c>
      <c r="G96" s="27">
        <v>2098</v>
      </c>
      <c r="H96" s="27">
        <v>10000</v>
      </c>
      <c r="J96" s="107"/>
      <c r="K96" s="1"/>
    </row>
    <row r="97" spans="1:24" ht="12.5">
      <c r="A97" s="25"/>
      <c r="B97" s="2"/>
      <c r="C97" s="26" t="s">
        <v>83</v>
      </c>
      <c r="D97" s="27">
        <v>10000</v>
      </c>
      <c r="E97" s="27">
        <v>0</v>
      </c>
      <c r="F97" s="27">
        <v>10000</v>
      </c>
      <c r="G97" s="27"/>
      <c r="H97" s="27">
        <v>10000</v>
      </c>
      <c r="J97" s="107"/>
      <c r="K97" s="1"/>
    </row>
    <row r="98" spans="1:24" ht="13">
      <c r="A98" s="25"/>
      <c r="B98" s="2"/>
      <c r="C98" s="82" t="s">
        <v>126</v>
      </c>
      <c r="D98" s="35">
        <v>70000</v>
      </c>
      <c r="E98" s="35">
        <v>46935.6</v>
      </c>
      <c r="F98" s="35">
        <v>94000</v>
      </c>
      <c r="G98" s="100">
        <v>86048.6</v>
      </c>
      <c r="H98" s="100">
        <v>94000</v>
      </c>
      <c r="I98" s="8" t="s">
        <v>141</v>
      </c>
    </row>
    <row r="99" spans="1:24" ht="12.5">
      <c r="A99" s="25"/>
      <c r="B99" s="2"/>
      <c r="C99" s="82" t="s">
        <v>122</v>
      </c>
      <c r="D99" s="35"/>
      <c r="E99" s="35"/>
      <c r="F99" s="100">
        <v>180000</v>
      </c>
      <c r="G99" s="100">
        <v>0</v>
      </c>
      <c r="H99" s="134">
        <v>480000</v>
      </c>
      <c r="I99" s="109" t="s">
        <v>138</v>
      </c>
      <c r="J99" s="109"/>
    </row>
    <row r="100" spans="1:24" ht="13">
      <c r="A100" s="28"/>
      <c r="B100" s="29"/>
      <c r="C100" s="9" t="s">
        <v>84</v>
      </c>
      <c r="D100" s="41">
        <v>0</v>
      </c>
      <c r="E100" s="39">
        <v>0</v>
      </c>
      <c r="F100" s="41">
        <v>8000</v>
      </c>
      <c r="G100" s="41">
        <v>0</v>
      </c>
      <c r="H100" s="41">
        <v>0</v>
      </c>
    </row>
    <row r="101" spans="1:24" ht="12.5">
      <c r="A101" s="25" t="s">
        <v>85</v>
      </c>
      <c r="B101" s="165" t="s">
        <v>86</v>
      </c>
      <c r="C101" s="166"/>
      <c r="D101" s="114">
        <v>0</v>
      </c>
      <c r="E101" s="21">
        <v>0</v>
      </c>
      <c r="F101" s="41">
        <v>40000</v>
      </c>
      <c r="G101" s="39">
        <v>0</v>
      </c>
      <c r="H101" s="135">
        <v>0</v>
      </c>
      <c r="J101" s="109"/>
      <c r="K101" s="8"/>
    </row>
    <row r="102" spans="1:24" s="59" customFormat="1" ht="12.5">
      <c r="A102" s="118" t="s">
        <v>127</v>
      </c>
      <c r="B102" s="119" t="s">
        <v>128</v>
      </c>
      <c r="C102" s="115"/>
      <c r="D102" s="116"/>
      <c r="E102" s="116"/>
      <c r="F102" s="117"/>
      <c r="G102" s="27"/>
      <c r="H102" s="136">
        <v>150116</v>
      </c>
      <c r="I102" s="137"/>
      <c r="J102" s="109"/>
      <c r="K102" s="8"/>
    </row>
    <row r="103" spans="1:24" ht="12.5">
      <c r="A103" s="12"/>
      <c r="B103" s="167" t="s">
        <v>87</v>
      </c>
      <c r="C103" s="168"/>
      <c r="D103" s="43">
        <f>D48+D50+D53+D80+D82+D88+D93+D101</f>
        <v>2232800</v>
      </c>
      <c r="E103" s="43">
        <f>E48+E50+E53+E80+E82+E88+E93+E101</f>
        <v>1404895.2000000002</v>
      </c>
      <c r="F103" s="43">
        <f>+F48+F50+F53+F80+F82+F88+F93</f>
        <v>7605500</v>
      </c>
      <c r="G103" s="43">
        <f>+G48+G50+G53+G80+G82+G88+G93</f>
        <v>2578473.4300000002</v>
      </c>
      <c r="H103" s="43">
        <f>+H48+H50+H53+H80+H82+H88+H93+H101+H102</f>
        <v>12590500</v>
      </c>
      <c r="J103" s="107"/>
      <c r="K103" s="1"/>
    </row>
    <row r="104" spans="1:24" ht="12.5">
      <c r="A104" s="12"/>
      <c r="B104" s="44"/>
      <c r="C104" s="44"/>
      <c r="D104" s="45"/>
      <c r="E104" s="45"/>
      <c r="F104" s="45"/>
      <c r="G104" s="45"/>
      <c r="H104" s="45"/>
      <c r="J104" s="107"/>
      <c r="K104" s="1"/>
    </row>
    <row r="105" spans="1:24" ht="12.5">
      <c r="A105" s="12"/>
      <c r="B105" s="169" t="s">
        <v>88</v>
      </c>
      <c r="C105" s="148"/>
      <c r="D105" s="51">
        <f>D44-D103</f>
        <v>0</v>
      </c>
      <c r="E105" s="52">
        <f>E44-E103</f>
        <v>395423.39999999991</v>
      </c>
      <c r="F105" s="52">
        <f>F44-F103</f>
        <v>-1360000</v>
      </c>
      <c r="G105" s="52">
        <f>G44-G103</f>
        <v>-623825.5700000003</v>
      </c>
      <c r="H105" s="52">
        <f>H44-H103</f>
        <v>0</v>
      </c>
      <c r="I105" s="141" t="s">
        <v>140</v>
      </c>
      <c r="J105" s="109"/>
      <c r="K105" s="8"/>
    </row>
    <row r="106" spans="1:24" ht="12.5">
      <c r="A106" s="53"/>
      <c r="B106" s="53"/>
      <c r="C106" s="53"/>
      <c r="D106" s="53"/>
      <c r="E106" s="53"/>
      <c r="F106" s="53"/>
      <c r="J106" s="112"/>
      <c r="K106" s="54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t="12.5" hidden="1">
      <c r="A107" s="53"/>
      <c r="B107" s="53"/>
      <c r="C107" s="55"/>
      <c r="D107" s="53"/>
      <c r="E107" s="53"/>
      <c r="F107" s="55"/>
      <c r="G107" s="55" t="s">
        <v>143</v>
      </c>
      <c r="J107" s="113"/>
      <c r="K107" s="56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1:24" ht="12.5" hidden="1">
      <c r="A108" s="53"/>
      <c r="B108" s="53"/>
      <c r="C108" s="55"/>
      <c r="D108" s="53"/>
      <c r="E108" s="57"/>
      <c r="F108" s="53"/>
      <c r="G108" s="55" t="s">
        <v>144</v>
      </c>
      <c r="J108" s="113"/>
      <c r="K108" s="56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</row>
    <row r="109" spans="1:24" ht="12.5" hidden="1">
      <c r="A109" s="53"/>
      <c r="B109" s="53"/>
      <c r="C109" s="55"/>
      <c r="D109" s="53"/>
      <c r="E109" s="58"/>
      <c r="F109" s="53"/>
      <c r="G109" s="53"/>
      <c r="J109" s="113"/>
      <c r="K109" s="56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1:24" ht="12.5">
      <c r="A110" s="53"/>
      <c r="B110" s="53"/>
      <c r="C110" s="53"/>
      <c r="D110" s="53"/>
      <c r="E110" s="53"/>
      <c r="F110" s="53"/>
      <c r="G110" s="53"/>
      <c r="J110" s="113"/>
      <c r="K110" s="56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:24" ht="12.5">
      <c r="A111" s="53"/>
      <c r="B111" s="53"/>
      <c r="C111" s="53"/>
      <c r="D111" s="53"/>
      <c r="E111" s="53"/>
      <c r="F111" s="53"/>
      <c r="G111" s="53"/>
      <c r="J111" s="113"/>
      <c r="K111" s="56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4" ht="12.5">
      <c r="A112" s="53"/>
      <c r="B112" s="53"/>
      <c r="C112" s="53"/>
      <c r="D112" s="53"/>
      <c r="E112" s="55"/>
      <c r="F112" s="53"/>
      <c r="G112" s="53"/>
      <c r="J112" s="113"/>
      <c r="K112" s="56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1:24" ht="12.5">
      <c r="A113" s="53"/>
      <c r="B113" s="53"/>
      <c r="C113" s="53"/>
      <c r="D113" s="53"/>
      <c r="E113" s="53"/>
      <c r="F113" s="53"/>
      <c r="G113" s="53"/>
      <c r="J113" s="113"/>
      <c r="K113" s="56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1:24" ht="12.5">
      <c r="A114" s="53"/>
      <c r="B114" s="53"/>
      <c r="C114" s="53"/>
      <c r="D114" s="53"/>
      <c r="E114" s="53"/>
      <c r="F114" s="53"/>
      <c r="G114" s="53"/>
      <c r="J114" s="113"/>
      <c r="K114" s="56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1:24" ht="12.5">
      <c r="A115" s="53"/>
      <c r="B115" s="53"/>
      <c r="C115" s="53"/>
      <c r="D115" s="53"/>
      <c r="E115" s="53"/>
      <c r="F115" s="53"/>
      <c r="G115" s="53"/>
      <c r="J115" s="113"/>
      <c r="K115" s="56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</row>
    <row r="116" spans="1:24" ht="12.5">
      <c r="A116" s="53"/>
      <c r="B116" s="53"/>
      <c r="C116" s="53"/>
      <c r="D116" s="53"/>
      <c r="E116" s="53"/>
      <c r="F116" s="53"/>
      <c r="G116" s="53"/>
      <c r="J116" s="113"/>
      <c r="K116" s="56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</row>
    <row r="117" spans="1:24" ht="12.5">
      <c r="J117" s="107"/>
      <c r="K117" s="1"/>
    </row>
    <row r="118" spans="1:24" ht="12.5">
      <c r="J118" s="107"/>
      <c r="K118" s="1"/>
    </row>
    <row r="119" spans="1:24" ht="12.5">
      <c r="J119" s="107"/>
      <c r="K119" s="1"/>
    </row>
    <row r="120" spans="1:24" ht="12.5">
      <c r="J120" s="107"/>
      <c r="K120" s="1"/>
    </row>
    <row r="121" spans="1:24" ht="12.5">
      <c r="J121" s="107"/>
      <c r="K121" s="1"/>
    </row>
    <row r="122" spans="1:24" ht="12.5">
      <c r="J122" s="107"/>
      <c r="K122" s="1"/>
    </row>
    <row r="123" spans="1:24" ht="12.5">
      <c r="J123" s="107"/>
      <c r="K123" s="1"/>
    </row>
    <row r="124" spans="1:24" ht="12.5">
      <c r="J124" s="107"/>
      <c r="K124" s="1"/>
    </row>
    <row r="125" spans="1:24" ht="12.5">
      <c r="J125" s="107"/>
      <c r="K125" s="1"/>
    </row>
    <row r="126" spans="1:24" ht="12.5">
      <c r="J126" s="107"/>
      <c r="K126" s="1"/>
    </row>
    <row r="127" spans="1:24" ht="12.5">
      <c r="J127" s="107"/>
      <c r="K127" s="1"/>
    </row>
    <row r="128" spans="1:24" ht="12.5">
      <c r="J128" s="107"/>
      <c r="K128" s="1"/>
    </row>
    <row r="129" spans="10:11" ht="12.5">
      <c r="J129" s="107"/>
      <c r="K129" s="1"/>
    </row>
    <row r="130" spans="10:11" ht="12.5">
      <c r="J130" s="107"/>
      <c r="K130" s="1"/>
    </row>
    <row r="131" spans="10:11" ht="12.5">
      <c r="J131" s="107"/>
      <c r="K131" s="1"/>
    </row>
    <row r="132" spans="10:11" ht="12.5">
      <c r="J132" s="107"/>
      <c r="K132" s="1"/>
    </row>
    <row r="133" spans="10:11" ht="12.5">
      <c r="J133" s="107"/>
      <c r="K133" s="1"/>
    </row>
    <row r="134" spans="10:11" ht="12.5">
      <c r="J134" s="107"/>
      <c r="K134" s="1"/>
    </row>
    <row r="135" spans="10:11" ht="12.5">
      <c r="J135" s="107"/>
      <c r="K135" s="1"/>
    </row>
    <row r="136" spans="10:11" ht="12.5">
      <c r="J136" s="107"/>
      <c r="K136" s="1"/>
    </row>
    <row r="137" spans="10:11" ht="12.5">
      <c r="J137" s="107"/>
      <c r="K137" s="1"/>
    </row>
    <row r="138" spans="10:11" ht="12.5">
      <c r="J138" s="107"/>
      <c r="K138" s="1"/>
    </row>
    <row r="139" spans="10:11" ht="12.5">
      <c r="J139" s="107"/>
      <c r="K139" s="1"/>
    </row>
    <row r="140" spans="10:11" ht="12.5">
      <c r="J140" s="107"/>
      <c r="K140" s="1"/>
    </row>
    <row r="141" spans="10:11" ht="12.5">
      <c r="J141" s="107"/>
      <c r="K141" s="1"/>
    </row>
    <row r="142" spans="10:11" ht="12.5">
      <c r="J142" s="107"/>
      <c r="K142" s="1"/>
    </row>
    <row r="143" spans="10:11" ht="12.5">
      <c r="J143" s="107"/>
      <c r="K143" s="1"/>
    </row>
    <row r="144" spans="10:11" ht="12.5">
      <c r="J144" s="107"/>
      <c r="K144" s="1"/>
    </row>
    <row r="145" spans="10:11" ht="12.5">
      <c r="J145" s="107"/>
      <c r="K145" s="1"/>
    </row>
    <row r="146" spans="10:11" ht="12.5">
      <c r="J146" s="107"/>
      <c r="K146" s="1"/>
    </row>
    <row r="147" spans="10:11" ht="12.5">
      <c r="J147" s="107"/>
      <c r="K147" s="1"/>
    </row>
    <row r="148" spans="10:11" ht="12.5">
      <c r="J148" s="107"/>
      <c r="K148" s="1"/>
    </row>
    <row r="149" spans="10:11" ht="12.5">
      <c r="J149" s="107"/>
      <c r="K149" s="1"/>
    </row>
    <row r="150" spans="10:11" ht="12.5">
      <c r="J150" s="107"/>
      <c r="K150" s="1"/>
    </row>
    <row r="151" spans="10:11" ht="12.5">
      <c r="J151" s="107"/>
      <c r="K151" s="1"/>
    </row>
    <row r="152" spans="10:11" ht="12.5">
      <c r="J152" s="107"/>
      <c r="K152" s="1"/>
    </row>
    <row r="153" spans="10:11" ht="12.5">
      <c r="J153" s="107"/>
      <c r="K153" s="1"/>
    </row>
    <row r="154" spans="10:11" ht="12.5">
      <c r="J154" s="107"/>
      <c r="K154" s="1"/>
    </row>
    <row r="155" spans="10:11" ht="12.5">
      <c r="J155" s="107"/>
      <c r="K155" s="1"/>
    </row>
    <row r="156" spans="10:11" ht="12.5">
      <c r="J156" s="107"/>
      <c r="K156" s="1"/>
    </row>
    <row r="157" spans="10:11" ht="12.5">
      <c r="J157" s="107"/>
      <c r="K157" s="1"/>
    </row>
    <row r="158" spans="10:11" ht="12.5">
      <c r="J158" s="107"/>
      <c r="K158" s="1"/>
    </row>
    <row r="159" spans="10:11" ht="12.5">
      <c r="J159" s="107"/>
      <c r="K159" s="1"/>
    </row>
    <row r="160" spans="10:11" ht="12.5">
      <c r="J160" s="107"/>
      <c r="K160" s="1"/>
    </row>
    <row r="161" spans="10:11" ht="12.5">
      <c r="J161" s="107"/>
      <c r="K161" s="1"/>
    </row>
    <row r="162" spans="10:11" ht="12.5">
      <c r="J162" s="107"/>
      <c r="K162" s="1"/>
    </row>
    <row r="163" spans="10:11" ht="12.5">
      <c r="J163" s="107"/>
      <c r="K163" s="1"/>
    </row>
    <row r="164" spans="10:11" ht="12.5">
      <c r="J164" s="107"/>
      <c r="K164" s="1"/>
    </row>
    <row r="165" spans="10:11" ht="12.5">
      <c r="J165" s="107"/>
      <c r="K165" s="1"/>
    </row>
    <row r="166" spans="10:11" ht="12.5">
      <c r="J166" s="107"/>
      <c r="K166" s="1"/>
    </row>
    <row r="167" spans="10:11" ht="12.5">
      <c r="J167" s="107"/>
      <c r="K167" s="1"/>
    </row>
    <row r="168" spans="10:11" ht="12.5">
      <c r="J168" s="107"/>
      <c r="K168" s="1"/>
    </row>
    <row r="169" spans="10:11" ht="12.5">
      <c r="J169" s="107"/>
      <c r="K169" s="1"/>
    </row>
    <row r="170" spans="10:11" ht="12.5">
      <c r="J170" s="107"/>
      <c r="K170" s="1"/>
    </row>
    <row r="171" spans="10:11" ht="12.5">
      <c r="J171" s="107"/>
      <c r="K171" s="1"/>
    </row>
    <row r="172" spans="10:11" ht="12.5">
      <c r="J172" s="107"/>
      <c r="K172" s="1"/>
    </row>
    <row r="173" spans="10:11" ht="12.5">
      <c r="J173" s="107"/>
      <c r="K173" s="1"/>
    </row>
    <row r="174" spans="10:11" ht="12.5">
      <c r="J174" s="107"/>
      <c r="K174" s="1"/>
    </row>
    <row r="175" spans="10:11" ht="12.5">
      <c r="J175" s="107"/>
      <c r="K175" s="1"/>
    </row>
    <row r="176" spans="10:11" ht="12.5">
      <c r="J176" s="107"/>
      <c r="K176" s="1"/>
    </row>
    <row r="177" spans="10:11" ht="12.5">
      <c r="J177" s="107"/>
      <c r="K177" s="1"/>
    </row>
    <row r="178" spans="10:11" ht="12.5">
      <c r="J178" s="107"/>
      <c r="K178" s="1"/>
    </row>
    <row r="179" spans="10:11" ht="12.5">
      <c r="J179" s="107"/>
      <c r="K179" s="1"/>
    </row>
    <row r="180" spans="10:11" ht="12.5">
      <c r="J180" s="107"/>
      <c r="K180" s="1"/>
    </row>
    <row r="181" spans="10:11" ht="12.5">
      <c r="J181" s="107"/>
      <c r="K181" s="1"/>
    </row>
    <row r="182" spans="10:11" ht="12.5">
      <c r="J182" s="107"/>
      <c r="K182" s="1"/>
    </row>
    <row r="183" spans="10:11" ht="12.5">
      <c r="J183" s="107"/>
      <c r="K183" s="1"/>
    </row>
    <row r="184" spans="10:11" ht="12.5">
      <c r="J184" s="107"/>
      <c r="K184" s="1"/>
    </row>
    <row r="185" spans="10:11" ht="12.5">
      <c r="J185" s="107"/>
      <c r="K185" s="1"/>
    </row>
    <row r="186" spans="10:11" ht="12.5">
      <c r="J186" s="107"/>
      <c r="K186" s="1"/>
    </row>
    <row r="187" spans="10:11" ht="12.5">
      <c r="J187" s="107"/>
      <c r="K187" s="1"/>
    </row>
    <row r="188" spans="10:11" ht="12.5">
      <c r="J188" s="107"/>
      <c r="K188" s="1"/>
    </row>
    <row r="189" spans="10:11" ht="12.5">
      <c r="J189" s="107"/>
      <c r="K189" s="1"/>
    </row>
    <row r="190" spans="10:11" ht="12.5">
      <c r="J190" s="107"/>
      <c r="K190" s="1"/>
    </row>
    <row r="191" spans="10:11" ht="12.5">
      <c r="J191" s="107"/>
      <c r="K191" s="1"/>
    </row>
    <row r="192" spans="10:11" ht="12.5">
      <c r="J192" s="107"/>
      <c r="K192" s="1"/>
    </row>
    <row r="193" spans="10:11" ht="12.5">
      <c r="J193" s="107"/>
      <c r="K193" s="1"/>
    </row>
    <row r="194" spans="10:11" ht="12.5">
      <c r="J194" s="107"/>
      <c r="K194" s="1"/>
    </row>
    <row r="195" spans="10:11" ht="12.5">
      <c r="J195" s="107"/>
      <c r="K195" s="1"/>
    </row>
    <row r="196" spans="10:11" ht="12.5">
      <c r="J196" s="107"/>
      <c r="K196" s="1"/>
    </row>
    <row r="197" spans="10:11" ht="12.5">
      <c r="J197" s="107"/>
      <c r="K197" s="1"/>
    </row>
    <row r="198" spans="10:11" ht="12.5">
      <c r="J198" s="107"/>
      <c r="K198" s="1"/>
    </row>
    <row r="199" spans="10:11" ht="12.5">
      <c r="J199" s="107"/>
      <c r="K199" s="1"/>
    </row>
    <row r="200" spans="10:11" ht="12.5">
      <c r="J200" s="107"/>
      <c r="K200" s="1"/>
    </row>
    <row r="201" spans="10:11" ht="12.5">
      <c r="J201" s="107"/>
      <c r="K201" s="1"/>
    </row>
    <row r="202" spans="10:11" ht="12.5">
      <c r="J202" s="107"/>
      <c r="K202" s="1"/>
    </row>
    <row r="203" spans="10:11" ht="12.5">
      <c r="J203" s="107"/>
      <c r="K203" s="1"/>
    </row>
    <row r="204" spans="10:11" ht="12.5">
      <c r="J204" s="107"/>
      <c r="K204" s="1"/>
    </row>
    <row r="205" spans="10:11" ht="12.5">
      <c r="J205" s="107"/>
      <c r="K205" s="1"/>
    </row>
    <row r="206" spans="10:11" ht="12.5">
      <c r="J206" s="107"/>
      <c r="K206" s="1"/>
    </row>
    <row r="207" spans="10:11" ht="12.5">
      <c r="J207" s="107"/>
      <c r="K207" s="1"/>
    </row>
    <row r="208" spans="10:11" ht="12.5">
      <c r="J208" s="107"/>
      <c r="K208" s="1"/>
    </row>
    <row r="209" spans="10:11" ht="12.5">
      <c r="J209" s="107"/>
      <c r="K209" s="1"/>
    </row>
    <row r="210" spans="10:11" ht="12.5">
      <c r="J210" s="107"/>
      <c r="K210" s="1"/>
    </row>
    <row r="211" spans="10:11" ht="12.5">
      <c r="J211" s="107"/>
      <c r="K211" s="1"/>
    </row>
    <row r="212" spans="10:11" ht="12.5">
      <c r="J212" s="107"/>
      <c r="K212" s="1"/>
    </row>
    <row r="213" spans="10:11" ht="12.5">
      <c r="J213" s="107"/>
      <c r="K213" s="1"/>
    </row>
    <row r="214" spans="10:11" ht="12.5">
      <c r="J214" s="107"/>
      <c r="K214" s="1"/>
    </row>
    <row r="215" spans="10:11" ht="12.5">
      <c r="J215" s="107"/>
      <c r="K215" s="1"/>
    </row>
    <row r="216" spans="10:11" ht="12.5">
      <c r="J216" s="107"/>
      <c r="K216" s="1"/>
    </row>
    <row r="217" spans="10:11" ht="12.5">
      <c r="J217" s="107"/>
      <c r="K217" s="1"/>
    </row>
    <row r="218" spans="10:11" ht="12.5">
      <c r="J218" s="107"/>
      <c r="K218" s="1"/>
    </row>
    <row r="219" spans="10:11" ht="12.5">
      <c r="J219" s="107"/>
      <c r="K219" s="1"/>
    </row>
    <row r="220" spans="10:11" ht="12.5">
      <c r="J220" s="107"/>
      <c r="K220" s="1"/>
    </row>
    <row r="221" spans="10:11" ht="12.5">
      <c r="J221" s="107"/>
      <c r="K221" s="1"/>
    </row>
    <row r="222" spans="10:11" ht="12.5">
      <c r="J222" s="107"/>
      <c r="K222" s="1"/>
    </row>
    <row r="223" spans="10:11" ht="12.5">
      <c r="J223" s="107"/>
      <c r="K223" s="1"/>
    </row>
    <row r="224" spans="10:11" ht="12.5">
      <c r="J224" s="107"/>
      <c r="K224" s="1"/>
    </row>
    <row r="225" spans="10:11" ht="12.5">
      <c r="J225" s="107"/>
      <c r="K225" s="1"/>
    </row>
    <row r="226" spans="10:11" ht="12.5">
      <c r="J226" s="107"/>
      <c r="K226" s="1"/>
    </row>
    <row r="227" spans="10:11" ht="12.5">
      <c r="J227" s="107"/>
      <c r="K227" s="1"/>
    </row>
    <row r="228" spans="10:11" ht="12.5">
      <c r="J228" s="107"/>
      <c r="K228" s="1"/>
    </row>
    <row r="229" spans="10:11" ht="12.5">
      <c r="J229" s="107"/>
      <c r="K229" s="1"/>
    </row>
    <row r="230" spans="10:11" ht="12.5">
      <c r="J230" s="107"/>
      <c r="K230" s="1"/>
    </row>
    <row r="231" spans="10:11" ht="12.5">
      <c r="J231" s="107"/>
      <c r="K231" s="1"/>
    </row>
    <row r="232" spans="10:11" ht="12.5">
      <c r="J232" s="107"/>
      <c r="K232" s="1"/>
    </row>
    <row r="233" spans="10:11" ht="12.5">
      <c r="J233" s="107"/>
      <c r="K233" s="1"/>
    </row>
    <row r="234" spans="10:11" ht="12.5">
      <c r="J234" s="107"/>
      <c r="K234" s="1"/>
    </row>
    <row r="235" spans="10:11" ht="12.5">
      <c r="J235" s="107"/>
      <c r="K235" s="1"/>
    </row>
    <row r="236" spans="10:11" ht="12.5">
      <c r="J236" s="107"/>
      <c r="K236" s="1"/>
    </row>
    <row r="237" spans="10:11" ht="12.5">
      <c r="J237" s="107"/>
      <c r="K237" s="1"/>
    </row>
    <row r="238" spans="10:11" ht="12.5">
      <c r="J238" s="107"/>
      <c r="K238" s="1"/>
    </row>
    <row r="239" spans="10:11" ht="12.5">
      <c r="J239" s="107"/>
      <c r="K239" s="1"/>
    </row>
    <row r="240" spans="10:11" ht="12.5">
      <c r="J240" s="107"/>
      <c r="K240" s="1"/>
    </row>
    <row r="241" spans="10:11" ht="12.5">
      <c r="J241" s="107"/>
      <c r="K241" s="1"/>
    </row>
    <row r="242" spans="10:11" ht="12.5">
      <c r="J242" s="107"/>
      <c r="K242" s="1"/>
    </row>
    <row r="243" spans="10:11" ht="12.5">
      <c r="J243" s="107"/>
      <c r="K243" s="1"/>
    </row>
    <row r="244" spans="10:11" ht="12.5">
      <c r="J244" s="107"/>
      <c r="K244" s="1"/>
    </row>
    <row r="245" spans="10:11" ht="12.5">
      <c r="J245" s="107"/>
      <c r="K245" s="1"/>
    </row>
    <row r="246" spans="10:11" ht="12.5">
      <c r="J246" s="107"/>
      <c r="K246" s="1"/>
    </row>
    <row r="247" spans="10:11" ht="12.5">
      <c r="J247" s="107"/>
      <c r="K247" s="1"/>
    </row>
    <row r="248" spans="10:11" ht="12.5">
      <c r="J248" s="107"/>
      <c r="K248" s="1"/>
    </row>
    <row r="249" spans="10:11" ht="12.5">
      <c r="J249" s="107"/>
      <c r="K249" s="1"/>
    </row>
    <row r="250" spans="10:11" ht="12.5">
      <c r="J250" s="107"/>
      <c r="K250" s="1"/>
    </row>
    <row r="251" spans="10:11" ht="12.5">
      <c r="J251" s="107"/>
      <c r="K251" s="1"/>
    </row>
    <row r="252" spans="10:11" ht="12.5">
      <c r="J252" s="107"/>
      <c r="K252" s="1"/>
    </row>
    <row r="253" spans="10:11" ht="12.5">
      <c r="J253" s="107"/>
      <c r="K253" s="1"/>
    </row>
    <row r="254" spans="10:11" ht="12.5">
      <c r="J254" s="107"/>
      <c r="K254" s="1"/>
    </row>
    <row r="255" spans="10:11" ht="12.5">
      <c r="J255" s="107"/>
      <c r="K255" s="1"/>
    </row>
    <row r="256" spans="10:11" ht="12.5">
      <c r="J256" s="107"/>
      <c r="K256" s="1"/>
    </row>
    <row r="257" spans="10:11" ht="12.5">
      <c r="J257" s="107"/>
      <c r="K257" s="1"/>
    </row>
    <row r="258" spans="10:11" ht="12.5">
      <c r="J258" s="107"/>
      <c r="K258" s="1"/>
    </row>
    <row r="259" spans="10:11" ht="12.5">
      <c r="J259" s="107"/>
      <c r="K259" s="1"/>
    </row>
    <row r="260" spans="10:11" ht="12.5">
      <c r="J260" s="107"/>
      <c r="K260" s="1"/>
    </row>
    <row r="261" spans="10:11" ht="12.5">
      <c r="J261" s="107"/>
      <c r="K261" s="1"/>
    </row>
    <row r="262" spans="10:11" ht="12.5">
      <c r="J262" s="107"/>
      <c r="K262" s="1"/>
    </row>
    <row r="263" spans="10:11" ht="12.5">
      <c r="J263" s="107"/>
      <c r="K263" s="1"/>
    </row>
    <row r="264" spans="10:11" ht="12.5">
      <c r="J264" s="107"/>
      <c r="K264" s="1"/>
    </row>
    <row r="265" spans="10:11" ht="12.5">
      <c r="J265" s="107"/>
      <c r="K265" s="1"/>
    </row>
    <row r="266" spans="10:11" ht="12.5">
      <c r="J266" s="107"/>
      <c r="K266" s="1"/>
    </row>
    <row r="267" spans="10:11" ht="12.5">
      <c r="J267" s="107"/>
      <c r="K267" s="1"/>
    </row>
    <row r="268" spans="10:11" ht="12.5">
      <c r="J268" s="107"/>
      <c r="K268" s="1"/>
    </row>
    <row r="269" spans="10:11" ht="12.5">
      <c r="J269" s="107"/>
      <c r="K269" s="1"/>
    </row>
    <row r="270" spans="10:11" ht="12.5">
      <c r="J270" s="107"/>
      <c r="K270" s="1"/>
    </row>
    <row r="271" spans="10:11" ht="12.5">
      <c r="J271" s="107"/>
      <c r="K271" s="1"/>
    </row>
    <row r="272" spans="10:11" ht="12.5">
      <c r="J272" s="107"/>
      <c r="K272" s="1"/>
    </row>
    <row r="273" spans="10:11" ht="12.5">
      <c r="J273" s="107"/>
      <c r="K273" s="1"/>
    </row>
    <row r="274" spans="10:11" ht="12.5">
      <c r="J274" s="107"/>
      <c r="K274" s="1"/>
    </row>
    <row r="275" spans="10:11" ht="12.5">
      <c r="J275" s="107"/>
      <c r="K275" s="1"/>
    </row>
    <row r="276" spans="10:11" ht="12.5">
      <c r="J276" s="107"/>
      <c r="K276" s="1"/>
    </row>
    <row r="277" spans="10:11" ht="12.5">
      <c r="J277" s="107"/>
      <c r="K277" s="1"/>
    </row>
    <row r="278" spans="10:11" ht="12.5">
      <c r="J278" s="107"/>
      <c r="K278" s="1"/>
    </row>
    <row r="279" spans="10:11" ht="12.5">
      <c r="J279" s="107"/>
      <c r="K279" s="1"/>
    </row>
    <row r="280" spans="10:11" ht="12.5">
      <c r="J280" s="107"/>
      <c r="K280" s="1"/>
    </row>
    <row r="281" spans="10:11" ht="12.5">
      <c r="J281" s="107"/>
      <c r="K281" s="1"/>
    </row>
    <row r="282" spans="10:11" ht="12.5">
      <c r="J282" s="107"/>
      <c r="K282" s="1"/>
    </row>
    <row r="283" spans="10:11" ht="12.5">
      <c r="J283" s="107"/>
      <c r="K283" s="1"/>
    </row>
    <row r="284" spans="10:11" ht="12.5">
      <c r="J284" s="107"/>
      <c r="K284" s="1"/>
    </row>
    <row r="285" spans="10:11" ht="12.5">
      <c r="J285" s="107"/>
      <c r="K285" s="1"/>
    </row>
    <row r="286" spans="10:11" ht="12.5">
      <c r="J286" s="107"/>
      <c r="K286" s="1"/>
    </row>
    <row r="287" spans="10:11" ht="12.5">
      <c r="J287" s="107"/>
      <c r="K287" s="1"/>
    </row>
    <row r="288" spans="10:11" ht="12.5">
      <c r="J288" s="107"/>
      <c r="K288" s="1"/>
    </row>
    <row r="289" spans="10:11" ht="12.5">
      <c r="J289" s="107"/>
      <c r="K289" s="1"/>
    </row>
    <row r="290" spans="10:11" ht="12.5">
      <c r="J290" s="107"/>
      <c r="K290" s="1"/>
    </row>
    <row r="291" spans="10:11" ht="12.5">
      <c r="J291" s="107"/>
      <c r="K291" s="1"/>
    </row>
    <row r="292" spans="10:11" ht="12.5">
      <c r="J292" s="107"/>
      <c r="K292" s="1"/>
    </row>
    <row r="293" spans="10:11" ht="12.5">
      <c r="J293" s="107"/>
      <c r="K293" s="1"/>
    </row>
    <row r="294" spans="10:11" ht="12.5">
      <c r="J294" s="107"/>
      <c r="K294" s="1"/>
    </row>
    <row r="295" spans="10:11" ht="12.5">
      <c r="J295" s="107"/>
      <c r="K295" s="1"/>
    </row>
    <row r="296" spans="10:11" ht="12.5">
      <c r="J296" s="107"/>
      <c r="K296" s="1"/>
    </row>
    <row r="297" spans="10:11" ht="12.5">
      <c r="J297" s="107"/>
      <c r="K297" s="1"/>
    </row>
    <row r="298" spans="10:11" ht="12.5">
      <c r="J298" s="107"/>
      <c r="K298" s="1"/>
    </row>
    <row r="299" spans="10:11" ht="12.5">
      <c r="J299" s="107"/>
      <c r="K299" s="1"/>
    </row>
    <row r="300" spans="10:11" ht="12.5">
      <c r="J300" s="107"/>
      <c r="K300" s="1"/>
    </row>
    <row r="301" spans="10:11" ht="12.5">
      <c r="J301" s="107"/>
      <c r="K301" s="1"/>
    </row>
    <row r="302" spans="10:11" ht="12.5">
      <c r="J302" s="107"/>
      <c r="K302" s="1"/>
    </row>
    <row r="303" spans="10:11" ht="12.5">
      <c r="J303" s="107"/>
      <c r="K303" s="1"/>
    </row>
    <row r="304" spans="10:11" ht="12.5">
      <c r="J304" s="107"/>
      <c r="K304" s="1"/>
    </row>
    <row r="305" spans="10:11" ht="12.5">
      <c r="J305" s="107"/>
      <c r="K305" s="1"/>
    </row>
    <row r="306" spans="10:11" ht="12.5">
      <c r="J306" s="107"/>
      <c r="K306" s="1"/>
    </row>
    <row r="307" spans="10:11" ht="12.5">
      <c r="J307" s="107"/>
      <c r="K307" s="1"/>
    </row>
    <row r="308" spans="10:11" ht="12.5">
      <c r="J308" s="107"/>
      <c r="K308" s="1"/>
    </row>
    <row r="309" spans="10:11" ht="12.5">
      <c r="J309" s="107"/>
      <c r="K309" s="1"/>
    </row>
    <row r="310" spans="10:11" ht="12.5">
      <c r="J310" s="107"/>
      <c r="K310" s="1"/>
    </row>
    <row r="311" spans="10:11" ht="12.5">
      <c r="J311" s="107"/>
      <c r="K311" s="1"/>
    </row>
    <row r="312" spans="10:11" ht="12.5">
      <c r="J312" s="107"/>
      <c r="K312" s="1"/>
    </row>
    <row r="313" spans="10:11" ht="12.5">
      <c r="J313" s="107"/>
      <c r="K313" s="1"/>
    </row>
    <row r="314" spans="10:11" ht="12.5">
      <c r="J314" s="107"/>
      <c r="K314" s="1"/>
    </row>
    <row r="315" spans="10:11" ht="12.5">
      <c r="J315" s="107"/>
      <c r="K315" s="1"/>
    </row>
    <row r="316" spans="10:11" ht="12.5">
      <c r="J316" s="107"/>
      <c r="K316" s="1"/>
    </row>
    <row r="317" spans="10:11" ht="12.5">
      <c r="J317" s="107"/>
      <c r="K317" s="1"/>
    </row>
    <row r="318" spans="10:11" ht="12.5">
      <c r="J318" s="107"/>
      <c r="K318" s="1"/>
    </row>
    <row r="319" spans="10:11" ht="12.5">
      <c r="J319" s="107"/>
      <c r="K319" s="1"/>
    </row>
    <row r="320" spans="10:11" ht="12.5">
      <c r="J320" s="107"/>
      <c r="K320" s="1"/>
    </row>
    <row r="321" spans="10:11" ht="12.5">
      <c r="J321" s="107"/>
      <c r="K321" s="1"/>
    </row>
    <row r="322" spans="10:11" ht="12.5">
      <c r="J322" s="107"/>
      <c r="K322" s="1"/>
    </row>
    <row r="323" spans="10:11" ht="12.5">
      <c r="J323" s="107"/>
      <c r="K323" s="1"/>
    </row>
    <row r="324" spans="10:11" ht="12.5">
      <c r="J324" s="107"/>
      <c r="K324" s="1"/>
    </row>
    <row r="325" spans="10:11" ht="12.5">
      <c r="J325" s="107"/>
      <c r="K325" s="1"/>
    </row>
    <row r="326" spans="10:11" ht="12.5">
      <c r="J326" s="107"/>
      <c r="K326" s="1"/>
    </row>
    <row r="327" spans="10:11" ht="12.5">
      <c r="J327" s="107"/>
      <c r="K327" s="1"/>
    </row>
    <row r="328" spans="10:11" ht="12.5">
      <c r="J328" s="107"/>
      <c r="K328" s="1"/>
    </row>
    <row r="329" spans="10:11" ht="12.5">
      <c r="J329" s="107"/>
      <c r="K329" s="1"/>
    </row>
    <row r="330" spans="10:11" ht="12.5">
      <c r="J330" s="107"/>
      <c r="K330" s="1"/>
    </row>
    <row r="331" spans="10:11" ht="12.5">
      <c r="J331" s="107"/>
      <c r="K331" s="1"/>
    </row>
    <row r="332" spans="10:11" ht="12.5">
      <c r="J332" s="107"/>
      <c r="K332" s="1"/>
    </row>
    <row r="333" spans="10:11" ht="12.5">
      <c r="J333" s="107"/>
      <c r="K333" s="1"/>
    </row>
    <row r="334" spans="10:11" ht="12.5">
      <c r="J334" s="107"/>
      <c r="K334" s="1"/>
    </row>
    <row r="335" spans="10:11" ht="12.5">
      <c r="J335" s="107"/>
      <c r="K335" s="1"/>
    </row>
    <row r="336" spans="10:11" ht="12.5">
      <c r="J336" s="107"/>
      <c r="K336" s="1"/>
    </row>
    <row r="337" spans="10:11" ht="12.5">
      <c r="J337" s="107"/>
      <c r="K337" s="1"/>
    </row>
    <row r="338" spans="10:11" ht="12.5">
      <c r="J338" s="107"/>
      <c r="K338" s="1"/>
    </row>
    <row r="339" spans="10:11" ht="12.5">
      <c r="J339" s="107"/>
      <c r="K339" s="1"/>
    </row>
    <row r="340" spans="10:11" ht="12.5">
      <c r="J340" s="107"/>
      <c r="K340" s="1"/>
    </row>
    <row r="341" spans="10:11" ht="12.5">
      <c r="J341" s="107"/>
      <c r="K341" s="1"/>
    </row>
    <row r="342" spans="10:11" ht="12.5">
      <c r="J342" s="107"/>
      <c r="K342" s="1"/>
    </row>
    <row r="343" spans="10:11" ht="12.5">
      <c r="J343" s="107"/>
      <c r="K343" s="1"/>
    </row>
    <row r="344" spans="10:11" ht="12.5">
      <c r="J344" s="107"/>
      <c r="K344" s="1"/>
    </row>
    <row r="345" spans="10:11" ht="12.5">
      <c r="J345" s="107"/>
      <c r="K345" s="1"/>
    </row>
    <row r="346" spans="10:11" ht="12.5">
      <c r="J346" s="107"/>
      <c r="K346" s="1"/>
    </row>
    <row r="347" spans="10:11" ht="12.5">
      <c r="J347" s="107"/>
      <c r="K347" s="1"/>
    </row>
    <row r="348" spans="10:11" ht="12.5">
      <c r="J348" s="107"/>
      <c r="K348" s="1"/>
    </row>
    <row r="349" spans="10:11" ht="12.5">
      <c r="J349" s="107"/>
      <c r="K349" s="1"/>
    </row>
    <row r="350" spans="10:11" ht="12.5">
      <c r="J350" s="107"/>
      <c r="K350" s="1"/>
    </row>
    <row r="351" spans="10:11" ht="12.5">
      <c r="J351" s="107"/>
      <c r="K351" s="1"/>
    </row>
    <row r="352" spans="10:11" ht="12.5">
      <c r="J352" s="107"/>
      <c r="K352" s="1"/>
    </row>
    <row r="353" spans="10:11" ht="12.5">
      <c r="J353" s="107"/>
      <c r="K353" s="1"/>
    </row>
    <row r="354" spans="10:11" ht="12.5">
      <c r="J354" s="107"/>
      <c r="K354" s="1"/>
    </row>
    <row r="355" spans="10:11" ht="12.5">
      <c r="J355" s="107"/>
      <c r="K355" s="1"/>
    </row>
    <row r="356" spans="10:11" ht="12.5">
      <c r="J356" s="107"/>
      <c r="K356" s="1"/>
    </row>
    <row r="357" spans="10:11" ht="12.5">
      <c r="J357" s="107"/>
      <c r="K357" s="1"/>
    </row>
    <row r="358" spans="10:11" ht="12.5">
      <c r="J358" s="107"/>
      <c r="K358" s="1"/>
    </row>
    <row r="359" spans="10:11" ht="12.5">
      <c r="J359" s="107"/>
      <c r="K359" s="1"/>
    </row>
    <row r="360" spans="10:11" ht="12.5">
      <c r="J360" s="107"/>
      <c r="K360" s="1"/>
    </row>
    <row r="361" spans="10:11" ht="12.5">
      <c r="J361" s="107"/>
      <c r="K361" s="1"/>
    </row>
    <row r="362" spans="10:11" ht="12.5">
      <c r="J362" s="107"/>
      <c r="K362" s="1"/>
    </row>
    <row r="363" spans="10:11" ht="12.5">
      <c r="J363" s="107"/>
      <c r="K363" s="1"/>
    </row>
    <row r="364" spans="10:11" ht="12.5">
      <c r="J364" s="107"/>
      <c r="K364" s="1"/>
    </row>
    <row r="365" spans="10:11" ht="12.5">
      <c r="J365" s="107"/>
      <c r="K365" s="1"/>
    </row>
    <row r="366" spans="10:11" ht="12.5">
      <c r="J366" s="107"/>
      <c r="K366" s="1"/>
    </row>
    <row r="367" spans="10:11" ht="12.5">
      <c r="J367" s="107"/>
      <c r="K367" s="1"/>
    </row>
    <row r="368" spans="10:11" ht="12.5">
      <c r="J368" s="107"/>
      <c r="K368" s="1"/>
    </row>
    <row r="369" spans="10:11" ht="12.5">
      <c r="J369" s="107"/>
      <c r="K369" s="1"/>
    </row>
    <row r="370" spans="10:11" ht="12.5">
      <c r="J370" s="107"/>
      <c r="K370" s="1"/>
    </row>
    <row r="371" spans="10:11" ht="12.5">
      <c r="J371" s="107"/>
      <c r="K371" s="1"/>
    </row>
    <row r="372" spans="10:11" ht="12.5">
      <c r="J372" s="107"/>
      <c r="K372" s="1"/>
    </row>
    <row r="373" spans="10:11" ht="12.5">
      <c r="J373" s="107"/>
      <c r="K373" s="1"/>
    </row>
    <row r="374" spans="10:11" ht="12.5">
      <c r="J374" s="107"/>
      <c r="K374" s="1"/>
    </row>
    <row r="375" spans="10:11" ht="12.5">
      <c r="J375" s="107"/>
      <c r="K375" s="1"/>
    </row>
    <row r="376" spans="10:11" ht="12.5">
      <c r="J376" s="107"/>
      <c r="K376" s="1"/>
    </row>
    <row r="377" spans="10:11" ht="12.5">
      <c r="J377" s="107"/>
      <c r="K377" s="1"/>
    </row>
    <row r="378" spans="10:11" ht="12.5">
      <c r="J378" s="107"/>
      <c r="K378" s="1"/>
    </row>
    <row r="379" spans="10:11" ht="12.5">
      <c r="J379" s="107"/>
      <c r="K379" s="1"/>
    </row>
    <row r="380" spans="10:11" ht="12.5">
      <c r="J380" s="107"/>
      <c r="K380" s="1"/>
    </row>
    <row r="381" spans="10:11" ht="12.5">
      <c r="J381" s="107"/>
      <c r="K381" s="1"/>
    </row>
    <row r="382" spans="10:11" ht="12.5">
      <c r="J382" s="107"/>
      <c r="K382" s="1"/>
    </row>
    <row r="383" spans="10:11" ht="12.5">
      <c r="J383" s="107"/>
      <c r="K383" s="1"/>
    </row>
    <row r="384" spans="10:11" ht="12.5">
      <c r="J384" s="107"/>
      <c r="K384" s="1"/>
    </row>
    <row r="385" spans="10:11" ht="12.5">
      <c r="J385" s="107"/>
      <c r="K385" s="1"/>
    </row>
    <row r="386" spans="10:11" ht="12.5">
      <c r="J386" s="107"/>
      <c r="K386" s="1"/>
    </row>
    <row r="387" spans="10:11" ht="12.5">
      <c r="J387" s="107"/>
      <c r="K387" s="1"/>
    </row>
    <row r="388" spans="10:11" ht="12.5">
      <c r="J388" s="107"/>
      <c r="K388" s="1"/>
    </row>
    <row r="389" spans="10:11" ht="12.5">
      <c r="J389" s="107"/>
      <c r="K389" s="1"/>
    </row>
    <row r="390" spans="10:11" ht="12.5">
      <c r="J390" s="107"/>
      <c r="K390" s="1"/>
    </row>
    <row r="391" spans="10:11" ht="12.5">
      <c r="J391" s="107"/>
      <c r="K391" s="1"/>
    </row>
    <row r="392" spans="10:11" ht="12.5">
      <c r="J392" s="107"/>
      <c r="K392" s="1"/>
    </row>
    <row r="393" spans="10:11" ht="12.5">
      <c r="J393" s="107"/>
      <c r="K393" s="1"/>
    </row>
    <row r="394" spans="10:11" ht="12.5">
      <c r="J394" s="107"/>
      <c r="K394" s="1"/>
    </row>
    <row r="395" spans="10:11" ht="12.5">
      <c r="J395" s="107"/>
      <c r="K395" s="1"/>
    </row>
    <row r="396" spans="10:11" ht="12.5">
      <c r="J396" s="107"/>
      <c r="K396" s="1"/>
    </row>
    <row r="397" spans="10:11" ht="12.5">
      <c r="J397" s="107"/>
      <c r="K397" s="1"/>
    </row>
    <row r="398" spans="10:11" ht="12.5">
      <c r="J398" s="107"/>
      <c r="K398" s="1"/>
    </row>
    <row r="399" spans="10:11" ht="12.5">
      <c r="J399" s="107"/>
      <c r="K399" s="1"/>
    </row>
    <row r="400" spans="10:11" ht="12.5">
      <c r="J400" s="107"/>
      <c r="K400" s="1"/>
    </row>
    <row r="401" spans="10:11" ht="12.5">
      <c r="J401" s="107"/>
      <c r="K401" s="1"/>
    </row>
    <row r="402" spans="10:11" ht="12.5">
      <c r="J402" s="107"/>
      <c r="K402" s="1"/>
    </row>
    <row r="403" spans="10:11" ht="12.5">
      <c r="J403" s="107"/>
      <c r="K403" s="1"/>
    </row>
    <row r="404" spans="10:11" ht="12.5">
      <c r="J404" s="107"/>
      <c r="K404" s="1"/>
    </row>
    <row r="405" spans="10:11" ht="12.5">
      <c r="J405" s="107"/>
      <c r="K405" s="1"/>
    </row>
    <row r="406" spans="10:11" ht="12.5">
      <c r="J406" s="107"/>
      <c r="K406" s="1"/>
    </row>
    <row r="407" spans="10:11" ht="12.5">
      <c r="J407" s="107"/>
      <c r="K407" s="1"/>
    </row>
    <row r="408" spans="10:11" ht="12.5">
      <c r="J408" s="107"/>
      <c r="K408" s="1"/>
    </row>
    <row r="409" spans="10:11" ht="12.5">
      <c r="J409" s="107"/>
      <c r="K409" s="1"/>
    </row>
    <row r="410" spans="10:11" ht="12.5">
      <c r="J410" s="107"/>
      <c r="K410" s="1"/>
    </row>
    <row r="411" spans="10:11" ht="12.5">
      <c r="J411" s="107"/>
      <c r="K411" s="1"/>
    </row>
    <row r="412" spans="10:11" ht="12.5">
      <c r="J412" s="107"/>
      <c r="K412" s="1"/>
    </row>
    <row r="413" spans="10:11" ht="12.5">
      <c r="J413" s="107"/>
      <c r="K413" s="1"/>
    </row>
    <row r="414" spans="10:11" ht="12.5">
      <c r="J414" s="107"/>
      <c r="K414" s="1"/>
    </row>
    <row r="415" spans="10:11" ht="12.5">
      <c r="J415" s="107"/>
      <c r="K415" s="1"/>
    </row>
    <row r="416" spans="10:11" ht="12.5">
      <c r="J416" s="107"/>
      <c r="K416" s="1"/>
    </row>
    <row r="417" spans="10:11" ht="12.5">
      <c r="J417" s="107"/>
      <c r="K417" s="1"/>
    </row>
    <row r="418" spans="10:11" ht="12.5">
      <c r="J418" s="107"/>
      <c r="K418" s="1"/>
    </row>
    <row r="419" spans="10:11" ht="12.5">
      <c r="J419" s="107"/>
      <c r="K419" s="1"/>
    </row>
    <row r="420" spans="10:11" ht="12.5">
      <c r="J420" s="107"/>
      <c r="K420" s="1"/>
    </row>
    <row r="421" spans="10:11" ht="12.5">
      <c r="J421" s="107"/>
      <c r="K421" s="1"/>
    </row>
    <row r="422" spans="10:11" ht="12.5">
      <c r="J422" s="107"/>
      <c r="K422" s="1"/>
    </row>
    <row r="423" spans="10:11" ht="12.5">
      <c r="J423" s="107"/>
      <c r="K423" s="1"/>
    </row>
    <row r="424" spans="10:11" ht="12.5">
      <c r="J424" s="107"/>
      <c r="K424" s="1"/>
    </row>
    <row r="425" spans="10:11" ht="12.5">
      <c r="J425" s="107"/>
      <c r="K425" s="1"/>
    </row>
    <row r="426" spans="10:11" ht="12.5">
      <c r="J426" s="107"/>
      <c r="K426" s="1"/>
    </row>
    <row r="427" spans="10:11" ht="12.5">
      <c r="J427" s="107"/>
      <c r="K427" s="1"/>
    </row>
    <row r="428" spans="10:11" ht="12.5">
      <c r="J428" s="107"/>
      <c r="K428" s="1"/>
    </row>
    <row r="429" spans="10:11" ht="12.5">
      <c r="J429" s="107"/>
      <c r="K429" s="1"/>
    </row>
    <row r="430" spans="10:11" ht="12.5">
      <c r="J430" s="107"/>
      <c r="K430" s="1"/>
    </row>
    <row r="431" spans="10:11" ht="12.5">
      <c r="J431" s="107"/>
      <c r="K431" s="1"/>
    </row>
    <row r="432" spans="10:11" ht="12.5">
      <c r="J432" s="107"/>
      <c r="K432" s="1"/>
    </row>
    <row r="433" spans="10:11" ht="12.5">
      <c r="J433" s="107"/>
      <c r="K433" s="1"/>
    </row>
    <row r="434" spans="10:11" ht="12.5">
      <c r="J434" s="107"/>
      <c r="K434" s="1"/>
    </row>
    <row r="435" spans="10:11" ht="12.5">
      <c r="J435" s="107"/>
      <c r="K435" s="1"/>
    </row>
    <row r="436" spans="10:11" ht="12.5">
      <c r="J436" s="107"/>
      <c r="K436" s="1"/>
    </row>
    <row r="437" spans="10:11" ht="12.5">
      <c r="J437" s="107"/>
      <c r="K437" s="1"/>
    </row>
    <row r="438" spans="10:11" ht="12.5">
      <c r="J438" s="107"/>
      <c r="K438" s="1"/>
    </row>
    <row r="439" spans="10:11" ht="12.5">
      <c r="J439" s="107"/>
      <c r="K439" s="1"/>
    </row>
    <row r="440" spans="10:11" ht="12.5">
      <c r="J440" s="107"/>
      <c r="K440" s="1"/>
    </row>
    <row r="441" spans="10:11" ht="12.5">
      <c r="J441" s="107"/>
      <c r="K441" s="1"/>
    </row>
    <row r="442" spans="10:11" ht="12.5">
      <c r="J442" s="107"/>
      <c r="K442" s="1"/>
    </row>
    <row r="443" spans="10:11" ht="12.5">
      <c r="J443" s="107"/>
      <c r="K443" s="1"/>
    </row>
    <row r="444" spans="10:11" ht="12.5">
      <c r="J444" s="107"/>
      <c r="K444" s="1"/>
    </row>
    <row r="445" spans="10:11" ht="12.5">
      <c r="J445" s="107"/>
      <c r="K445" s="1"/>
    </row>
    <row r="446" spans="10:11" ht="12.5">
      <c r="J446" s="107"/>
      <c r="K446" s="1"/>
    </row>
    <row r="447" spans="10:11" ht="12.5">
      <c r="J447" s="107"/>
      <c r="K447" s="1"/>
    </row>
    <row r="448" spans="10:11" ht="12.5">
      <c r="J448" s="107"/>
      <c r="K448" s="1"/>
    </row>
    <row r="449" spans="10:11" ht="12.5">
      <c r="J449" s="107"/>
      <c r="K449" s="1"/>
    </row>
    <row r="450" spans="10:11" ht="12.5">
      <c r="J450" s="107"/>
      <c r="K450" s="1"/>
    </row>
    <row r="451" spans="10:11" ht="12.5">
      <c r="J451" s="107"/>
      <c r="K451" s="1"/>
    </row>
    <row r="452" spans="10:11" ht="12.5">
      <c r="J452" s="107"/>
      <c r="K452" s="1"/>
    </row>
    <row r="453" spans="10:11" ht="12.5">
      <c r="J453" s="107"/>
      <c r="K453" s="1"/>
    </row>
    <row r="454" spans="10:11" ht="12.5">
      <c r="J454" s="107"/>
      <c r="K454" s="1"/>
    </row>
    <row r="455" spans="10:11" ht="12.5">
      <c r="J455" s="107"/>
      <c r="K455" s="1"/>
    </row>
    <row r="456" spans="10:11" ht="12.5">
      <c r="J456" s="107"/>
      <c r="K456" s="1"/>
    </row>
    <row r="457" spans="10:11" ht="12.5">
      <c r="J457" s="107"/>
      <c r="K457" s="1"/>
    </row>
    <row r="458" spans="10:11" ht="12.5">
      <c r="J458" s="107"/>
      <c r="K458" s="1"/>
    </row>
    <row r="459" spans="10:11" ht="12.5">
      <c r="J459" s="107"/>
      <c r="K459" s="1"/>
    </row>
    <row r="460" spans="10:11" ht="12.5">
      <c r="J460" s="107"/>
      <c r="K460" s="1"/>
    </row>
    <row r="461" spans="10:11" ht="12.5">
      <c r="J461" s="107"/>
      <c r="K461" s="1"/>
    </row>
    <row r="462" spans="10:11" ht="12.5">
      <c r="J462" s="107"/>
      <c r="K462" s="1"/>
    </row>
    <row r="463" spans="10:11" ht="12.5">
      <c r="J463" s="107"/>
      <c r="K463" s="1"/>
    </row>
    <row r="464" spans="10:11" ht="12.5">
      <c r="J464" s="107"/>
      <c r="K464" s="1"/>
    </row>
    <row r="465" spans="10:11" ht="12.5">
      <c r="J465" s="107"/>
      <c r="K465" s="1"/>
    </row>
    <row r="466" spans="10:11" ht="12.5">
      <c r="J466" s="107"/>
      <c r="K466" s="1"/>
    </row>
    <row r="467" spans="10:11" ht="12.5">
      <c r="J467" s="107"/>
      <c r="K467" s="1"/>
    </row>
    <row r="468" spans="10:11" ht="12.5">
      <c r="J468" s="107"/>
      <c r="K468" s="1"/>
    </row>
    <row r="469" spans="10:11" ht="12.5">
      <c r="J469" s="107"/>
      <c r="K469" s="1"/>
    </row>
    <row r="470" spans="10:11" ht="12.5">
      <c r="J470" s="107"/>
      <c r="K470" s="1"/>
    </row>
    <row r="471" spans="10:11" ht="12.5">
      <c r="J471" s="107"/>
      <c r="K471" s="1"/>
    </row>
    <row r="472" spans="10:11" ht="12.5">
      <c r="J472" s="107"/>
      <c r="K472" s="1"/>
    </row>
    <row r="473" spans="10:11" ht="12.5">
      <c r="J473" s="107"/>
      <c r="K473" s="1"/>
    </row>
    <row r="474" spans="10:11" ht="12.5">
      <c r="J474" s="107"/>
      <c r="K474" s="1"/>
    </row>
    <row r="475" spans="10:11" ht="12.5">
      <c r="J475" s="107"/>
      <c r="K475" s="1"/>
    </row>
    <row r="476" spans="10:11" ht="12.5">
      <c r="J476" s="107"/>
      <c r="K476" s="1"/>
    </row>
    <row r="477" spans="10:11" ht="12.5">
      <c r="J477" s="107"/>
      <c r="K477" s="1"/>
    </row>
    <row r="478" spans="10:11" ht="12.5">
      <c r="J478" s="107"/>
      <c r="K478" s="1"/>
    </row>
    <row r="479" spans="10:11" ht="12.5">
      <c r="J479" s="107"/>
      <c r="K479" s="1"/>
    </row>
    <row r="480" spans="10:11" ht="12.5">
      <c r="J480" s="107"/>
      <c r="K480" s="1"/>
    </row>
    <row r="481" spans="10:11" ht="12.5">
      <c r="J481" s="107"/>
      <c r="K481" s="1"/>
    </row>
    <row r="482" spans="10:11" ht="12.5">
      <c r="J482" s="107"/>
      <c r="K482" s="1"/>
    </row>
    <row r="483" spans="10:11" ht="12.5">
      <c r="J483" s="107"/>
      <c r="K483" s="1"/>
    </row>
    <row r="484" spans="10:11" ht="12.5">
      <c r="J484" s="107"/>
      <c r="K484" s="1"/>
    </row>
    <row r="485" spans="10:11" ht="12.5">
      <c r="J485" s="107"/>
      <c r="K485" s="1"/>
    </row>
    <row r="486" spans="10:11" ht="12.5">
      <c r="J486" s="107"/>
      <c r="K486" s="1"/>
    </row>
    <row r="487" spans="10:11" ht="12.5">
      <c r="J487" s="107"/>
      <c r="K487" s="1"/>
    </row>
    <row r="488" spans="10:11" ht="12.5">
      <c r="J488" s="107"/>
      <c r="K488" s="1"/>
    </row>
    <row r="489" spans="10:11" ht="12.5">
      <c r="J489" s="107"/>
      <c r="K489" s="1"/>
    </row>
    <row r="490" spans="10:11" ht="12.5">
      <c r="J490" s="107"/>
      <c r="K490" s="1"/>
    </row>
    <row r="491" spans="10:11" ht="12.5">
      <c r="J491" s="107"/>
      <c r="K491" s="1"/>
    </row>
    <row r="492" spans="10:11" ht="12.5">
      <c r="J492" s="107"/>
      <c r="K492" s="1"/>
    </row>
    <row r="493" spans="10:11" ht="12.5">
      <c r="J493" s="107"/>
      <c r="K493" s="1"/>
    </row>
    <row r="494" spans="10:11" ht="12.5">
      <c r="J494" s="107"/>
      <c r="K494" s="1"/>
    </row>
    <row r="495" spans="10:11" ht="12.5">
      <c r="J495" s="107"/>
      <c r="K495" s="1"/>
    </row>
    <row r="496" spans="10:11" ht="12.5">
      <c r="J496" s="107"/>
      <c r="K496" s="1"/>
    </row>
    <row r="497" spans="10:11" ht="12.5">
      <c r="J497" s="107"/>
      <c r="K497" s="1"/>
    </row>
    <row r="498" spans="10:11" ht="12.5">
      <c r="J498" s="107"/>
      <c r="K498" s="1"/>
    </row>
    <row r="499" spans="10:11" ht="12.5">
      <c r="J499" s="107"/>
      <c r="K499" s="1"/>
    </row>
    <row r="500" spans="10:11" ht="12.5">
      <c r="J500" s="107"/>
      <c r="K500" s="1"/>
    </row>
    <row r="501" spans="10:11" ht="12.5">
      <c r="J501" s="107"/>
      <c r="K501" s="1"/>
    </row>
    <row r="502" spans="10:11" ht="12.5">
      <c r="J502" s="107"/>
      <c r="K502" s="1"/>
    </row>
    <row r="503" spans="10:11" ht="12.5">
      <c r="J503" s="107"/>
      <c r="K503" s="1"/>
    </row>
    <row r="504" spans="10:11" ht="12.5">
      <c r="J504" s="107"/>
      <c r="K504" s="1"/>
    </row>
    <row r="505" spans="10:11" ht="12.5">
      <c r="J505" s="107"/>
      <c r="K505" s="1"/>
    </row>
    <row r="506" spans="10:11" ht="12.5">
      <c r="J506" s="107"/>
      <c r="K506" s="1"/>
    </row>
    <row r="507" spans="10:11" ht="12.5">
      <c r="J507" s="107"/>
      <c r="K507" s="1"/>
    </row>
    <row r="508" spans="10:11" ht="12.5">
      <c r="J508" s="107"/>
      <c r="K508" s="1"/>
    </row>
    <row r="509" spans="10:11" ht="12.5">
      <c r="J509" s="107"/>
      <c r="K509" s="1"/>
    </row>
    <row r="510" spans="10:11" ht="12.5">
      <c r="J510" s="107"/>
      <c r="K510" s="1"/>
    </row>
    <row r="511" spans="10:11" ht="12.5">
      <c r="J511" s="107"/>
      <c r="K511" s="1"/>
    </row>
    <row r="512" spans="10:11" ht="12.5">
      <c r="J512" s="107"/>
      <c r="K512" s="1"/>
    </row>
    <row r="513" spans="10:11" ht="12.5">
      <c r="J513" s="107"/>
      <c r="K513" s="1"/>
    </row>
    <row r="514" spans="10:11" ht="12.5">
      <c r="J514" s="107"/>
      <c r="K514" s="1"/>
    </row>
    <row r="515" spans="10:11" ht="12.5">
      <c r="J515" s="107"/>
      <c r="K515" s="1"/>
    </row>
    <row r="516" spans="10:11" ht="12.5">
      <c r="J516" s="107"/>
      <c r="K516" s="1"/>
    </row>
    <row r="517" spans="10:11" ht="12.5">
      <c r="J517" s="107"/>
      <c r="K517" s="1"/>
    </row>
    <row r="518" spans="10:11" ht="12.5">
      <c r="J518" s="107"/>
      <c r="K518" s="1"/>
    </row>
    <row r="519" spans="10:11" ht="12.5">
      <c r="J519" s="107"/>
      <c r="K519" s="1"/>
    </row>
    <row r="520" spans="10:11" ht="12.5">
      <c r="J520" s="107"/>
      <c r="K520" s="1"/>
    </row>
    <row r="521" spans="10:11" ht="12.5">
      <c r="J521" s="107"/>
      <c r="K521" s="1"/>
    </row>
    <row r="522" spans="10:11" ht="12.5">
      <c r="J522" s="107"/>
      <c r="K522" s="1"/>
    </row>
    <row r="523" spans="10:11" ht="12.5">
      <c r="J523" s="107"/>
      <c r="K523" s="1"/>
    </row>
    <row r="524" spans="10:11" ht="12.5">
      <c r="J524" s="107"/>
      <c r="K524" s="1"/>
    </row>
    <row r="525" spans="10:11" ht="12.5">
      <c r="J525" s="107"/>
      <c r="K525" s="1"/>
    </row>
    <row r="526" spans="10:11" ht="12.5">
      <c r="J526" s="107"/>
      <c r="K526" s="1"/>
    </row>
    <row r="527" spans="10:11" ht="12.5">
      <c r="J527" s="107"/>
      <c r="K527" s="1"/>
    </row>
    <row r="528" spans="10:11" ht="12.5">
      <c r="J528" s="107"/>
      <c r="K528" s="1"/>
    </row>
    <row r="529" spans="10:11" ht="12.5">
      <c r="J529" s="107"/>
      <c r="K529" s="1"/>
    </row>
    <row r="530" spans="10:11" ht="12.5">
      <c r="J530" s="107"/>
      <c r="K530" s="1"/>
    </row>
    <row r="531" spans="10:11" ht="12.5">
      <c r="J531" s="107"/>
      <c r="K531" s="1"/>
    </row>
    <row r="532" spans="10:11" ht="12.5">
      <c r="J532" s="107"/>
      <c r="K532" s="1"/>
    </row>
    <row r="533" spans="10:11" ht="12.5">
      <c r="J533" s="107"/>
      <c r="K533" s="1"/>
    </row>
    <row r="534" spans="10:11" ht="12.5">
      <c r="J534" s="107"/>
      <c r="K534" s="1"/>
    </row>
    <row r="535" spans="10:11" ht="12.5">
      <c r="J535" s="107"/>
      <c r="K535" s="1"/>
    </row>
    <row r="536" spans="10:11" ht="12.5">
      <c r="J536" s="107"/>
      <c r="K536" s="1"/>
    </row>
    <row r="537" spans="10:11" ht="12.5">
      <c r="J537" s="107"/>
      <c r="K537" s="1"/>
    </row>
    <row r="538" spans="10:11" ht="12.5">
      <c r="J538" s="107"/>
      <c r="K538" s="1"/>
    </row>
    <row r="539" spans="10:11" ht="12.5">
      <c r="J539" s="107"/>
      <c r="K539" s="1"/>
    </row>
    <row r="540" spans="10:11" ht="12.5">
      <c r="J540" s="107"/>
      <c r="K540" s="1"/>
    </row>
    <row r="541" spans="10:11" ht="12.5">
      <c r="J541" s="107"/>
      <c r="K541" s="1"/>
    </row>
    <row r="542" spans="10:11" ht="12.5">
      <c r="J542" s="107"/>
      <c r="K542" s="1"/>
    </row>
    <row r="543" spans="10:11" ht="12.5">
      <c r="J543" s="107"/>
      <c r="K543" s="1"/>
    </row>
    <row r="544" spans="10:11" ht="12.5">
      <c r="J544" s="107"/>
      <c r="K544" s="1"/>
    </row>
    <row r="545" spans="10:11" ht="12.5">
      <c r="J545" s="107"/>
      <c r="K545" s="1"/>
    </row>
    <row r="546" spans="10:11" ht="12.5">
      <c r="J546" s="107"/>
      <c r="K546" s="1"/>
    </row>
    <row r="547" spans="10:11" ht="12.5">
      <c r="J547" s="107"/>
      <c r="K547" s="1"/>
    </row>
    <row r="548" spans="10:11" ht="12.5">
      <c r="J548" s="107"/>
      <c r="K548" s="1"/>
    </row>
    <row r="549" spans="10:11" ht="12.5">
      <c r="J549" s="107"/>
      <c r="K549" s="1"/>
    </row>
    <row r="550" spans="10:11" ht="12.5">
      <c r="J550" s="107"/>
      <c r="K550" s="1"/>
    </row>
    <row r="551" spans="10:11" ht="12.5">
      <c r="J551" s="107"/>
      <c r="K551" s="1"/>
    </row>
    <row r="552" spans="10:11" ht="12.5">
      <c r="J552" s="107"/>
      <c r="K552" s="1"/>
    </row>
    <row r="553" spans="10:11" ht="12.5">
      <c r="J553" s="107"/>
      <c r="K553" s="1"/>
    </row>
    <row r="554" spans="10:11" ht="12.5">
      <c r="J554" s="107"/>
      <c r="K554" s="1"/>
    </row>
    <row r="555" spans="10:11" ht="12.5">
      <c r="J555" s="107"/>
      <c r="K555" s="1"/>
    </row>
    <row r="556" spans="10:11" ht="12.5">
      <c r="J556" s="107"/>
      <c r="K556" s="1"/>
    </row>
    <row r="557" spans="10:11" ht="12.5">
      <c r="J557" s="107"/>
      <c r="K557" s="1"/>
    </row>
    <row r="558" spans="10:11" ht="12.5">
      <c r="J558" s="107"/>
      <c r="K558" s="1"/>
    </row>
    <row r="559" spans="10:11" ht="12.5">
      <c r="J559" s="107"/>
      <c r="K559" s="1"/>
    </row>
    <row r="560" spans="10:11" ht="12.5">
      <c r="J560" s="107"/>
      <c r="K560" s="1"/>
    </row>
    <row r="561" spans="10:11" ht="12.5">
      <c r="J561" s="107"/>
      <c r="K561" s="1"/>
    </row>
    <row r="562" spans="10:11" ht="12.5">
      <c r="J562" s="107"/>
      <c r="K562" s="1"/>
    </row>
    <row r="563" spans="10:11" ht="12.5">
      <c r="J563" s="107"/>
      <c r="K563" s="1"/>
    </row>
    <row r="564" spans="10:11" ht="12.5">
      <c r="J564" s="107"/>
      <c r="K564" s="1"/>
    </row>
    <row r="565" spans="10:11" ht="12.5">
      <c r="J565" s="107"/>
      <c r="K565" s="1"/>
    </row>
    <row r="566" spans="10:11" ht="12.5">
      <c r="J566" s="107"/>
      <c r="K566" s="1"/>
    </row>
    <row r="567" spans="10:11" ht="12.5">
      <c r="J567" s="107"/>
      <c r="K567" s="1"/>
    </row>
    <row r="568" spans="10:11" ht="12.5">
      <c r="J568" s="107"/>
      <c r="K568" s="1"/>
    </row>
    <row r="569" spans="10:11" ht="12.5">
      <c r="J569" s="107"/>
      <c r="K569" s="1"/>
    </row>
    <row r="570" spans="10:11" ht="12.5">
      <c r="J570" s="107"/>
      <c r="K570" s="1"/>
    </row>
    <row r="571" spans="10:11" ht="12.5">
      <c r="J571" s="107"/>
      <c r="K571" s="1"/>
    </row>
    <row r="572" spans="10:11" ht="12.5">
      <c r="J572" s="107"/>
      <c r="K572" s="1"/>
    </row>
    <row r="573" spans="10:11" ht="12.5">
      <c r="J573" s="107"/>
      <c r="K573" s="1"/>
    </row>
    <row r="574" spans="10:11" ht="12.5">
      <c r="J574" s="107"/>
      <c r="K574" s="1"/>
    </row>
    <row r="575" spans="10:11" ht="12.5">
      <c r="J575" s="107"/>
      <c r="K575" s="1"/>
    </row>
    <row r="576" spans="10:11" ht="12.5">
      <c r="J576" s="107"/>
      <c r="K576" s="1"/>
    </row>
    <row r="577" spans="10:11" ht="12.5">
      <c r="J577" s="107"/>
      <c r="K577" s="1"/>
    </row>
    <row r="578" spans="10:11" ht="12.5">
      <c r="J578" s="107"/>
      <c r="K578" s="1"/>
    </row>
    <row r="579" spans="10:11" ht="12.5">
      <c r="J579" s="107"/>
      <c r="K579" s="1"/>
    </row>
    <row r="580" spans="10:11" ht="12.5">
      <c r="J580" s="107"/>
      <c r="K580" s="1"/>
    </row>
    <row r="581" spans="10:11" ht="12.5">
      <c r="J581" s="107"/>
      <c r="K581" s="1"/>
    </row>
    <row r="582" spans="10:11" ht="12.5">
      <c r="J582" s="107"/>
      <c r="K582" s="1"/>
    </row>
    <row r="583" spans="10:11" ht="12.5">
      <c r="J583" s="107"/>
      <c r="K583" s="1"/>
    </row>
    <row r="584" spans="10:11" ht="12.5">
      <c r="J584" s="107"/>
      <c r="K584" s="1"/>
    </row>
    <row r="585" spans="10:11" ht="12.5">
      <c r="J585" s="107"/>
      <c r="K585" s="1"/>
    </row>
    <row r="586" spans="10:11" ht="12.5">
      <c r="J586" s="107"/>
      <c r="K586" s="1"/>
    </row>
    <row r="587" spans="10:11" ht="12.5">
      <c r="J587" s="107"/>
      <c r="K587" s="1"/>
    </row>
    <row r="588" spans="10:11" ht="12.5">
      <c r="J588" s="107"/>
      <c r="K588" s="1"/>
    </row>
    <row r="589" spans="10:11" ht="12.5">
      <c r="J589" s="107"/>
      <c r="K589" s="1"/>
    </row>
    <row r="590" spans="10:11" ht="12.5">
      <c r="J590" s="107"/>
      <c r="K590" s="1"/>
    </row>
    <row r="591" spans="10:11" ht="12.5">
      <c r="J591" s="107"/>
      <c r="K591" s="1"/>
    </row>
    <row r="592" spans="10:11" ht="12.5">
      <c r="J592" s="107"/>
      <c r="K592" s="1"/>
    </row>
    <row r="593" spans="10:11" ht="12.5">
      <c r="J593" s="107"/>
      <c r="K593" s="1"/>
    </row>
    <row r="594" spans="10:11" ht="12.5">
      <c r="J594" s="107"/>
      <c r="K594" s="1"/>
    </row>
    <row r="595" spans="10:11" ht="12.5">
      <c r="J595" s="107"/>
      <c r="K595" s="1"/>
    </row>
    <row r="596" spans="10:11" ht="12.5">
      <c r="J596" s="107"/>
      <c r="K596" s="1"/>
    </row>
    <row r="597" spans="10:11" ht="12.5">
      <c r="J597" s="107"/>
      <c r="K597" s="1"/>
    </row>
    <row r="598" spans="10:11" ht="12.5">
      <c r="J598" s="107"/>
      <c r="K598" s="1"/>
    </row>
    <row r="599" spans="10:11" ht="12.5">
      <c r="J599" s="107"/>
      <c r="K599" s="1"/>
    </row>
    <row r="600" spans="10:11" ht="12.5">
      <c r="J600" s="107"/>
      <c r="K600" s="1"/>
    </row>
    <row r="601" spans="10:11" ht="12.5">
      <c r="J601" s="107"/>
      <c r="K601" s="1"/>
    </row>
    <row r="602" spans="10:11" ht="12.5">
      <c r="J602" s="107"/>
      <c r="K602" s="1"/>
    </row>
    <row r="603" spans="10:11" ht="12.5">
      <c r="J603" s="107"/>
      <c r="K603" s="1"/>
    </row>
    <row r="604" spans="10:11" ht="12.5">
      <c r="J604" s="107"/>
      <c r="K604" s="1"/>
    </row>
    <row r="605" spans="10:11" ht="12.5">
      <c r="J605" s="107"/>
      <c r="K605" s="1"/>
    </row>
    <row r="606" spans="10:11" ht="12.5">
      <c r="J606" s="107"/>
      <c r="K606" s="1"/>
    </row>
    <row r="607" spans="10:11" ht="12.5">
      <c r="J607" s="107"/>
      <c r="K607" s="1"/>
    </row>
    <row r="608" spans="10:11" ht="12.5">
      <c r="J608" s="107"/>
      <c r="K608" s="1"/>
    </row>
    <row r="609" spans="10:11" ht="12.5">
      <c r="J609" s="107"/>
      <c r="K609" s="1"/>
    </row>
    <row r="610" spans="10:11" ht="12.5">
      <c r="J610" s="107"/>
      <c r="K610" s="1"/>
    </row>
    <row r="611" spans="10:11" ht="12.5">
      <c r="J611" s="107"/>
      <c r="K611" s="1"/>
    </row>
    <row r="612" spans="10:11" ht="12.5">
      <c r="J612" s="107"/>
      <c r="K612" s="1"/>
    </row>
    <row r="613" spans="10:11" ht="12.5">
      <c r="J613" s="107"/>
      <c r="K613" s="1"/>
    </row>
    <row r="614" spans="10:11" ht="12.5">
      <c r="J614" s="107"/>
      <c r="K614" s="1"/>
    </row>
    <row r="615" spans="10:11" ht="12.5">
      <c r="J615" s="107"/>
      <c r="K615" s="1"/>
    </row>
    <row r="616" spans="10:11" ht="12.5">
      <c r="J616" s="107"/>
      <c r="K616" s="1"/>
    </row>
    <row r="617" spans="10:11" ht="12.5">
      <c r="J617" s="107"/>
      <c r="K617" s="1"/>
    </row>
    <row r="618" spans="10:11" ht="12.5">
      <c r="J618" s="107"/>
      <c r="K618" s="1"/>
    </row>
    <row r="619" spans="10:11" ht="12.5">
      <c r="J619" s="107"/>
      <c r="K619" s="1"/>
    </row>
    <row r="620" spans="10:11" ht="12.5">
      <c r="J620" s="107"/>
      <c r="K620" s="1"/>
    </row>
    <row r="621" spans="10:11" ht="12.5">
      <c r="J621" s="107"/>
      <c r="K621" s="1"/>
    </row>
    <row r="622" spans="10:11" ht="12.5">
      <c r="J622" s="107"/>
      <c r="K622" s="1"/>
    </row>
    <row r="623" spans="10:11" ht="12.5">
      <c r="J623" s="107"/>
      <c r="K623" s="1"/>
    </row>
    <row r="624" spans="10:11" ht="12.5">
      <c r="J624" s="107"/>
      <c r="K624" s="1"/>
    </row>
    <row r="625" spans="10:11" ht="12.5">
      <c r="J625" s="107"/>
      <c r="K625" s="1"/>
    </row>
    <row r="626" spans="10:11" ht="12.5">
      <c r="J626" s="107"/>
      <c r="K626" s="1"/>
    </row>
    <row r="627" spans="10:11" ht="12.5">
      <c r="J627" s="107"/>
      <c r="K627" s="1"/>
    </row>
    <row r="628" spans="10:11" ht="12.5">
      <c r="J628" s="107"/>
      <c r="K628" s="1"/>
    </row>
    <row r="629" spans="10:11" ht="12.5">
      <c r="J629" s="107"/>
      <c r="K629" s="1"/>
    </row>
    <row r="630" spans="10:11" ht="12.5">
      <c r="J630" s="107"/>
      <c r="K630" s="1"/>
    </row>
    <row r="631" spans="10:11" ht="12.5">
      <c r="J631" s="107"/>
      <c r="K631" s="1"/>
    </row>
    <row r="632" spans="10:11" ht="12.5">
      <c r="J632" s="107"/>
      <c r="K632" s="1"/>
    </row>
    <row r="633" spans="10:11" ht="12.5">
      <c r="J633" s="107"/>
      <c r="K633" s="1"/>
    </row>
    <row r="634" spans="10:11" ht="12.5">
      <c r="J634" s="107"/>
      <c r="K634" s="1"/>
    </row>
    <row r="635" spans="10:11" ht="12.5">
      <c r="J635" s="107"/>
      <c r="K635" s="1"/>
    </row>
    <row r="636" spans="10:11" ht="12.5">
      <c r="J636" s="107"/>
      <c r="K636" s="1"/>
    </row>
    <row r="637" spans="10:11" ht="12.5">
      <c r="J637" s="107"/>
      <c r="K637" s="1"/>
    </row>
    <row r="638" spans="10:11" ht="12.5">
      <c r="J638" s="107"/>
      <c r="K638" s="1"/>
    </row>
    <row r="639" spans="10:11" ht="12.5">
      <c r="J639" s="107"/>
      <c r="K639" s="1"/>
    </row>
    <row r="640" spans="10:11" ht="12.5">
      <c r="J640" s="107"/>
      <c r="K640" s="1"/>
    </row>
    <row r="641" spans="10:11" ht="12.5">
      <c r="J641" s="107"/>
      <c r="K641" s="1"/>
    </row>
    <row r="642" spans="10:11" ht="12.5">
      <c r="J642" s="107"/>
      <c r="K642" s="1"/>
    </row>
    <row r="643" spans="10:11" ht="12.5">
      <c r="J643" s="107"/>
      <c r="K643" s="1"/>
    </row>
    <row r="644" spans="10:11" ht="12.5">
      <c r="J644" s="107"/>
      <c r="K644" s="1"/>
    </row>
    <row r="645" spans="10:11" ht="12.5">
      <c r="J645" s="107"/>
      <c r="K645" s="1"/>
    </row>
    <row r="646" spans="10:11" ht="12.5">
      <c r="J646" s="107"/>
      <c r="K646" s="1"/>
    </row>
    <row r="647" spans="10:11" ht="12.5">
      <c r="J647" s="107"/>
      <c r="K647" s="1"/>
    </row>
    <row r="648" spans="10:11" ht="12.5">
      <c r="J648" s="107"/>
      <c r="K648" s="1"/>
    </row>
    <row r="649" spans="10:11" ht="12.5">
      <c r="J649" s="107"/>
      <c r="K649" s="1"/>
    </row>
    <row r="650" spans="10:11" ht="12.5">
      <c r="J650" s="107"/>
      <c r="K650" s="1"/>
    </row>
    <row r="651" spans="10:11" ht="12.5">
      <c r="J651" s="107"/>
      <c r="K651" s="1"/>
    </row>
    <row r="652" spans="10:11" ht="12.5">
      <c r="J652" s="107"/>
      <c r="K652" s="1"/>
    </row>
    <row r="653" spans="10:11" ht="12.5">
      <c r="J653" s="107"/>
      <c r="K653" s="1"/>
    </row>
    <row r="654" spans="10:11" ht="12.5">
      <c r="J654" s="107"/>
      <c r="K654" s="1"/>
    </row>
    <row r="655" spans="10:11" ht="12.5">
      <c r="J655" s="107"/>
      <c r="K655" s="1"/>
    </row>
    <row r="656" spans="10:11" ht="12.5">
      <c r="J656" s="107"/>
      <c r="K656" s="1"/>
    </row>
    <row r="657" spans="10:11" ht="12.5">
      <c r="J657" s="107"/>
      <c r="K657" s="1"/>
    </row>
    <row r="658" spans="10:11" ht="12.5">
      <c r="J658" s="107"/>
      <c r="K658" s="1"/>
    </row>
    <row r="659" spans="10:11" ht="12.5">
      <c r="J659" s="107"/>
      <c r="K659" s="1"/>
    </row>
    <row r="660" spans="10:11" ht="12.5">
      <c r="J660" s="107"/>
      <c r="K660" s="1"/>
    </row>
    <row r="661" spans="10:11" ht="12.5">
      <c r="J661" s="107"/>
      <c r="K661" s="1"/>
    </row>
    <row r="662" spans="10:11" ht="12.5">
      <c r="J662" s="107"/>
      <c r="K662" s="1"/>
    </row>
    <row r="663" spans="10:11" ht="12.5">
      <c r="J663" s="107"/>
      <c r="K663" s="1"/>
    </row>
    <row r="664" spans="10:11" ht="12.5">
      <c r="J664" s="107"/>
      <c r="K664" s="1"/>
    </row>
    <row r="665" spans="10:11" ht="12.5">
      <c r="J665" s="107"/>
      <c r="K665" s="1"/>
    </row>
    <row r="666" spans="10:11" ht="12.5">
      <c r="J666" s="107"/>
      <c r="K666" s="1"/>
    </row>
    <row r="667" spans="10:11" ht="12.5">
      <c r="J667" s="107"/>
      <c r="K667" s="1"/>
    </row>
    <row r="668" spans="10:11" ht="12.5">
      <c r="J668" s="107"/>
      <c r="K668" s="1"/>
    </row>
    <row r="669" spans="10:11" ht="12.5">
      <c r="J669" s="107"/>
      <c r="K669" s="1"/>
    </row>
    <row r="670" spans="10:11" ht="12.5">
      <c r="J670" s="107"/>
      <c r="K670" s="1"/>
    </row>
    <row r="671" spans="10:11" ht="12.5">
      <c r="J671" s="107"/>
      <c r="K671" s="1"/>
    </row>
    <row r="672" spans="10:11" ht="12.5">
      <c r="J672" s="107"/>
      <c r="K672" s="1"/>
    </row>
    <row r="673" spans="10:11" ht="12.5">
      <c r="J673" s="107"/>
      <c r="K673" s="1"/>
    </row>
    <row r="674" spans="10:11" ht="12.5">
      <c r="J674" s="107"/>
      <c r="K674" s="1"/>
    </row>
    <row r="675" spans="10:11" ht="12.5">
      <c r="J675" s="107"/>
      <c r="K675" s="1"/>
    </row>
    <row r="676" spans="10:11" ht="12.5">
      <c r="J676" s="107"/>
      <c r="K676" s="1"/>
    </row>
    <row r="677" spans="10:11" ht="12.5">
      <c r="J677" s="107"/>
      <c r="K677" s="1"/>
    </row>
    <row r="678" spans="10:11" ht="12.5">
      <c r="J678" s="107"/>
      <c r="K678" s="1"/>
    </row>
    <row r="679" spans="10:11" ht="12.5">
      <c r="J679" s="107"/>
      <c r="K679" s="1"/>
    </row>
    <row r="680" spans="10:11" ht="12.5">
      <c r="J680" s="107"/>
      <c r="K680" s="1"/>
    </row>
    <row r="681" spans="10:11" ht="12.5">
      <c r="J681" s="107"/>
      <c r="K681" s="1"/>
    </row>
    <row r="682" spans="10:11" ht="12.5">
      <c r="J682" s="107"/>
      <c r="K682" s="1"/>
    </row>
    <row r="683" spans="10:11" ht="12.5">
      <c r="J683" s="107"/>
      <c r="K683" s="1"/>
    </row>
    <row r="684" spans="10:11" ht="12.5">
      <c r="J684" s="107"/>
      <c r="K684" s="1"/>
    </row>
    <row r="685" spans="10:11" ht="12.5">
      <c r="J685" s="107"/>
      <c r="K685" s="1"/>
    </row>
    <row r="686" spans="10:11" ht="12.5">
      <c r="J686" s="107"/>
      <c r="K686" s="1"/>
    </row>
    <row r="687" spans="10:11" ht="12.5">
      <c r="J687" s="107"/>
      <c r="K687" s="1"/>
    </row>
    <row r="688" spans="10:11" ht="12.5">
      <c r="J688" s="107"/>
      <c r="K688" s="1"/>
    </row>
    <row r="689" spans="10:11" ht="12.5">
      <c r="J689" s="107"/>
      <c r="K689" s="1"/>
    </row>
    <row r="690" spans="10:11" ht="12.5">
      <c r="J690" s="107"/>
      <c r="K690" s="1"/>
    </row>
    <row r="691" spans="10:11" ht="12.5">
      <c r="J691" s="107"/>
      <c r="K691" s="1"/>
    </row>
    <row r="692" spans="10:11" ht="12.5">
      <c r="J692" s="107"/>
      <c r="K692" s="1"/>
    </row>
    <row r="693" spans="10:11" ht="12.5">
      <c r="J693" s="107"/>
      <c r="K693" s="1"/>
    </row>
    <row r="694" spans="10:11" ht="12.5">
      <c r="J694" s="107"/>
      <c r="K694" s="1"/>
    </row>
    <row r="695" spans="10:11" ht="12.5">
      <c r="J695" s="107"/>
      <c r="K695" s="1"/>
    </row>
    <row r="696" spans="10:11" ht="12.5">
      <c r="J696" s="107"/>
      <c r="K696" s="1"/>
    </row>
    <row r="697" spans="10:11" ht="12.5">
      <c r="J697" s="107"/>
      <c r="K697" s="1"/>
    </row>
    <row r="698" spans="10:11" ht="12.5">
      <c r="J698" s="107"/>
      <c r="K698" s="1"/>
    </row>
    <row r="699" spans="10:11" ht="12.5">
      <c r="J699" s="107"/>
      <c r="K699" s="1"/>
    </row>
    <row r="700" spans="10:11" ht="12.5">
      <c r="J700" s="107"/>
      <c r="K700" s="1"/>
    </row>
    <row r="701" spans="10:11" ht="12.5">
      <c r="J701" s="107"/>
      <c r="K701" s="1"/>
    </row>
    <row r="702" spans="10:11" ht="12.5">
      <c r="J702" s="107"/>
      <c r="K702" s="1"/>
    </row>
    <row r="703" spans="10:11" ht="12.5">
      <c r="J703" s="107"/>
      <c r="K703" s="1"/>
    </row>
    <row r="704" spans="10:11" ht="12.5">
      <c r="J704" s="107"/>
      <c r="K704" s="1"/>
    </row>
    <row r="705" spans="10:11" ht="12.5">
      <c r="J705" s="107"/>
      <c r="K705" s="1"/>
    </row>
    <row r="706" spans="10:11" ht="12.5">
      <c r="J706" s="107"/>
      <c r="K706" s="1"/>
    </row>
    <row r="707" spans="10:11" ht="12.5">
      <c r="J707" s="107"/>
      <c r="K707" s="1"/>
    </row>
    <row r="708" spans="10:11" ht="12.5">
      <c r="J708" s="107"/>
      <c r="K708" s="1"/>
    </row>
    <row r="709" spans="10:11" ht="12.5">
      <c r="J709" s="107"/>
      <c r="K709" s="1"/>
    </row>
    <row r="710" spans="10:11" ht="12.5">
      <c r="J710" s="107"/>
      <c r="K710" s="1"/>
    </row>
    <row r="711" spans="10:11" ht="12.5">
      <c r="J711" s="107"/>
      <c r="K711" s="1"/>
    </row>
    <row r="712" spans="10:11" ht="12.5">
      <c r="J712" s="107"/>
      <c r="K712" s="1"/>
    </row>
    <row r="713" spans="10:11" ht="12.5">
      <c r="J713" s="107"/>
      <c r="K713" s="1"/>
    </row>
    <row r="714" spans="10:11" ht="12.5">
      <c r="J714" s="107"/>
      <c r="K714" s="1"/>
    </row>
    <row r="715" spans="10:11" ht="12.5">
      <c r="J715" s="107"/>
      <c r="K715" s="1"/>
    </row>
    <row r="716" spans="10:11" ht="12.5">
      <c r="J716" s="107"/>
      <c r="K716" s="1"/>
    </row>
    <row r="717" spans="10:11" ht="12.5">
      <c r="J717" s="107"/>
      <c r="K717" s="1"/>
    </row>
    <row r="718" spans="10:11" ht="12.5">
      <c r="J718" s="107"/>
      <c r="K718" s="1"/>
    </row>
    <row r="719" spans="10:11" ht="12.5">
      <c r="J719" s="107"/>
      <c r="K719" s="1"/>
    </row>
    <row r="720" spans="10:11" ht="12.5">
      <c r="J720" s="107"/>
      <c r="K720" s="1"/>
    </row>
    <row r="721" spans="10:11" ht="12.5">
      <c r="J721" s="107"/>
      <c r="K721" s="1"/>
    </row>
    <row r="722" spans="10:11" ht="12.5">
      <c r="J722" s="107"/>
      <c r="K722" s="1"/>
    </row>
    <row r="723" spans="10:11" ht="12.5">
      <c r="J723" s="107"/>
      <c r="K723" s="1"/>
    </row>
    <row r="724" spans="10:11" ht="12.5">
      <c r="J724" s="107"/>
      <c r="K724" s="1"/>
    </row>
    <row r="725" spans="10:11" ht="12.5">
      <c r="J725" s="107"/>
      <c r="K725" s="1"/>
    </row>
    <row r="726" spans="10:11" ht="12.5">
      <c r="J726" s="107"/>
      <c r="K726" s="1"/>
    </row>
    <row r="727" spans="10:11" ht="12.5">
      <c r="J727" s="107"/>
      <c r="K727" s="1"/>
    </row>
    <row r="728" spans="10:11" ht="12.5">
      <c r="J728" s="107"/>
      <c r="K728" s="1"/>
    </row>
    <row r="729" spans="10:11" ht="12.5">
      <c r="J729" s="107"/>
      <c r="K729" s="1"/>
    </row>
    <row r="730" spans="10:11" ht="12.5">
      <c r="J730" s="107"/>
      <c r="K730" s="1"/>
    </row>
    <row r="731" spans="10:11" ht="12.5">
      <c r="J731" s="107"/>
      <c r="K731" s="1"/>
    </row>
    <row r="732" spans="10:11" ht="12.5">
      <c r="J732" s="107"/>
      <c r="K732" s="1"/>
    </row>
    <row r="733" spans="10:11" ht="12.5">
      <c r="J733" s="107"/>
      <c r="K733" s="1"/>
    </row>
    <row r="734" spans="10:11" ht="12.5">
      <c r="J734" s="107"/>
      <c r="K734" s="1"/>
    </row>
    <row r="735" spans="10:11" ht="12.5">
      <c r="J735" s="107"/>
      <c r="K735" s="1"/>
    </row>
    <row r="736" spans="10:11" ht="12.5">
      <c r="J736" s="107"/>
      <c r="K736" s="1"/>
    </row>
    <row r="737" spans="10:11" ht="12.5">
      <c r="J737" s="107"/>
      <c r="K737" s="1"/>
    </row>
    <row r="738" spans="10:11" ht="12.5">
      <c r="J738" s="107"/>
      <c r="K738" s="1"/>
    </row>
    <row r="739" spans="10:11" ht="12.5">
      <c r="J739" s="107"/>
      <c r="K739" s="1"/>
    </row>
    <row r="740" spans="10:11" ht="12.5">
      <c r="J740" s="107"/>
      <c r="K740" s="1"/>
    </row>
    <row r="741" spans="10:11" ht="12.5">
      <c r="J741" s="107"/>
      <c r="K741" s="1"/>
    </row>
    <row r="742" spans="10:11" ht="12.5">
      <c r="J742" s="107"/>
      <c r="K742" s="1"/>
    </row>
    <row r="743" spans="10:11" ht="12.5">
      <c r="J743" s="107"/>
      <c r="K743" s="1"/>
    </row>
    <row r="744" spans="10:11" ht="12.5">
      <c r="J744" s="107"/>
      <c r="K744" s="1"/>
    </row>
    <row r="745" spans="10:11" ht="12.5">
      <c r="J745" s="107"/>
      <c r="K745" s="1"/>
    </row>
    <row r="746" spans="10:11" ht="12.5">
      <c r="J746" s="107"/>
      <c r="K746" s="1"/>
    </row>
    <row r="747" spans="10:11" ht="12.5">
      <c r="J747" s="107"/>
      <c r="K747" s="1"/>
    </row>
    <row r="748" spans="10:11" ht="12.5">
      <c r="J748" s="107"/>
      <c r="K748" s="1"/>
    </row>
    <row r="749" spans="10:11" ht="12.5">
      <c r="J749" s="107"/>
      <c r="K749" s="1"/>
    </row>
    <row r="750" spans="10:11" ht="12.5">
      <c r="J750" s="107"/>
      <c r="K750" s="1"/>
    </row>
    <row r="751" spans="10:11" ht="12.5">
      <c r="J751" s="107"/>
      <c r="K751" s="1"/>
    </row>
    <row r="752" spans="10:11" ht="12.5">
      <c r="J752" s="107"/>
      <c r="K752" s="1"/>
    </row>
    <row r="753" spans="10:11" ht="12.5">
      <c r="J753" s="107"/>
      <c r="K753" s="1"/>
    </row>
    <row r="754" spans="10:11" ht="12.5">
      <c r="J754" s="107"/>
      <c r="K754" s="1"/>
    </row>
    <row r="755" spans="10:11" ht="12.5">
      <c r="J755" s="107"/>
      <c r="K755" s="1"/>
    </row>
    <row r="756" spans="10:11" ht="12.5">
      <c r="J756" s="107"/>
      <c r="K756" s="1"/>
    </row>
    <row r="757" spans="10:11" ht="12.5">
      <c r="J757" s="107"/>
      <c r="K757" s="1"/>
    </row>
    <row r="758" spans="10:11" ht="12.5">
      <c r="J758" s="107"/>
      <c r="K758" s="1"/>
    </row>
    <row r="759" spans="10:11" ht="12.5">
      <c r="J759" s="107"/>
      <c r="K759" s="1"/>
    </row>
    <row r="760" spans="10:11" ht="12.5">
      <c r="J760" s="107"/>
      <c r="K760" s="1"/>
    </row>
    <row r="761" spans="10:11" ht="12.5">
      <c r="J761" s="107"/>
      <c r="K761" s="1"/>
    </row>
    <row r="762" spans="10:11" ht="12.5">
      <c r="J762" s="107"/>
      <c r="K762" s="1"/>
    </row>
    <row r="763" spans="10:11" ht="12.5">
      <c r="J763" s="107"/>
      <c r="K763" s="1"/>
    </row>
    <row r="764" spans="10:11" ht="12.5">
      <c r="J764" s="107"/>
      <c r="K764" s="1"/>
    </row>
    <row r="765" spans="10:11" ht="12.5">
      <c r="J765" s="107"/>
      <c r="K765" s="1"/>
    </row>
    <row r="766" spans="10:11" ht="12.5">
      <c r="J766" s="107"/>
      <c r="K766" s="1"/>
    </row>
    <row r="767" spans="10:11" ht="12.5">
      <c r="J767" s="107"/>
      <c r="K767" s="1"/>
    </row>
    <row r="768" spans="10:11" ht="12.5">
      <c r="J768" s="107"/>
      <c r="K768" s="1"/>
    </row>
    <row r="769" spans="10:11" ht="12.5">
      <c r="J769" s="107"/>
      <c r="K769" s="1"/>
    </row>
    <row r="770" spans="10:11" ht="12.5">
      <c r="J770" s="107"/>
      <c r="K770" s="1"/>
    </row>
    <row r="771" spans="10:11" ht="12.5">
      <c r="J771" s="107"/>
      <c r="K771" s="1"/>
    </row>
    <row r="772" spans="10:11" ht="12.5">
      <c r="J772" s="107"/>
      <c r="K772" s="1"/>
    </row>
    <row r="773" spans="10:11" ht="12.5">
      <c r="J773" s="107"/>
      <c r="K773" s="1"/>
    </row>
    <row r="774" spans="10:11" ht="12.5">
      <c r="J774" s="107"/>
      <c r="K774" s="1"/>
    </row>
    <row r="775" spans="10:11" ht="12.5">
      <c r="J775" s="107"/>
      <c r="K775" s="1"/>
    </row>
    <row r="776" spans="10:11" ht="12.5">
      <c r="J776" s="107"/>
      <c r="K776" s="1"/>
    </row>
    <row r="777" spans="10:11" ht="12.5">
      <c r="J777" s="107"/>
      <c r="K777" s="1"/>
    </row>
    <row r="778" spans="10:11" ht="12.5">
      <c r="J778" s="107"/>
      <c r="K778" s="1"/>
    </row>
    <row r="779" spans="10:11" ht="12.5">
      <c r="J779" s="107"/>
      <c r="K779" s="1"/>
    </row>
    <row r="780" spans="10:11" ht="12.5">
      <c r="J780" s="107"/>
      <c r="K780" s="1"/>
    </row>
    <row r="781" spans="10:11" ht="12.5">
      <c r="J781" s="107"/>
      <c r="K781" s="1"/>
    </row>
    <row r="782" spans="10:11" ht="12.5">
      <c r="J782" s="107"/>
      <c r="K782" s="1"/>
    </row>
    <row r="783" spans="10:11" ht="12.5">
      <c r="J783" s="107"/>
      <c r="K783" s="1"/>
    </row>
    <row r="784" spans="10:11" ht="12.5">
      <c r="J784" s="107"/>
      <c r="K784" s="1"/>
    </row>
    <row r="785" spans="10:11" ht="12.5">
      <c r="J785" s="107"/>
      <c r="K785" s="1"/>
    </row>
    <row r="786" spans="10:11" ht="12.5">
      <c r="J786" s="107"/>
      <c r="K786" s="1"/>
    </row>
    <row r="787" spans="10:11" ht="12.5">
      <c r="J787" s="107"/>
      <c r="K787" s="1"/>
    </row>
    <row r="788" spans="10:11" ht="12.5">
      <c r="J788" s="107"/>
      <c r="K788" s="1"/>
    </row>
    <row r="789" spans="10:11" ht="12.5">
      <c r="J789" s="107"/>
      <c r="K789" s="1"/>
    </row>
    <row r="790" spans="10:11" ht="12.5">
      <c r="J790" s="107"/>
      <c r="K790" s="1"/>
    </row>
    <row r="791" spans="10:11" ht="12.5">
      <c r="J791" s="107"/>
      <c r="K791" s="1"/>
    </row>
    <row r="792" spans="10:11" ht="12.5">
      <c r="J792" s="107"/>
      <c r="K792" s="1"/>
    </row>
    <row r="793" spans="10:11" ht="12.5">
      <c r="J793" s="107"/>
      <c r="K793" s="1"/>
    </row>
    <row r="794" spans="10:11" ht="12.5">
      <c r="J794" s="107"/>
      <c r="K794" s="1"/>
    </row>
    <row r="795" spans="10:11" ht="12.5">
      <c r="J795" s="107"/>
      <c r="K795" s="1"/>
    </row>
    <row r="796" spans="10:11" ht="12.5">
      <c r="J796" s="107"/>
      <c r="K796" s="1"/>
    </row>
    <row r="797" spans="10:11" ht="12.5">
      <c r="J797" s="107"/>
      <c r="K797" s="1"/>
    </row>
    <row r="798" spans="10:11" ht="12.5">
      <c r="J798" s="107"/>
      <c r="K798" s="1"/>
    </row>
    <row r="799" spans="10:11" ht="12.5">
      <c r="J799" s="107"/>
      <c r="K799" s="1"/>
    </row>
    <row r="800" spans="10:11" ht="12.5">
      <c r="J800" s="107"/>
      <c r="K800" s="1"/>
    </row>
    <row r="801" spans="10:11" ht="12.5">
      <c r="J801" s="107"/>
      <c r="K801" s="1"/>
    </row>
    <row r="802" spans="10:11" ht="12.5">
      <c r="J802" s="107"/>
      <c r="K802" s="1"/>
    </row>
    <row r="803" spans="10:11" ht="12.5">
      <c r="J803" s="107"/>
      <c r="K803" s="1"/>
    </row>
    <row r="804" spans="10:11" ht="12.5">
      <c r="J804" s="107"/>
      <c r="K804" s="1"/>
    </row>
    <row r="805" spans="10:11" ht="12.5">
      <c r="J805" s="107"/>
      <c r="K805" s="1"/>
    </row>
    <row r="806" spans="10:11" ht="12.5">
      <c r="J806" s="107"/>
      <c r="K806" s="1"/>
    </row>
    <row r="807" spans="10:11" ht="12.5">
      <c r="J807" s="107"/>
      <c r="K807" s="1"/>
    </row>
    <row r="808" spans="10:11" ht="12.5">
      <c r="J808" s="107"/>
      <c r="K808" s="1"/>
    </row>
    <row r="809" spans="10:11" ht="12.5">
      <c r="J809" s="107"/>
      <c r="K809" s="1"/>
    </row>
    <row r="810" spans="10:11" ht="12.5">
      <c r="J810" s="107"/>
      <c r="K810" s="1"/>
    </row>
    <row r="811" spans="10:11" ht="12.5">
      <c r="J811" s="107"/>
      <c r="K811" s="1"/>
    </row>
    <row r="812" spans="10:11" ht="12.5">
      <c r="J812" s="107"/>
      <c r="K812" s="1"/>
    </row>
    <row r="813" spans="10:11" ht="12.5">
      <c r="J813" s="107"/>
      <c r="K813" s="1"/>
    </row>
    <row r="814" spans="10:11" ht="12.5">
      <c r="J814" s="107"/>
      <c r="K814" s="1"/>
    </row>
    <row r="815" spans="10:11" ht="12.5">
      <c r="J815" s="107"/>
      <c r="K815" s="1"/>
    </row>
    <row r="816" spans="10:11" ht="12.5">
      <c r="J816" s="107"/>
      <c r="K816" s="1"/>
    </row>
    <row r="817" spans="10:11" ht="12.5">
      <c r="J817" s="107"/>
      <c r="K817" s="1"/>
    </row>
    <row r="818" spans="10:11" ht="12.5">
      <c r="J818" s="107"/>
      <c r="K818" s="1"/>
    </row>
    <row r="819" spans="10:11" ht="12.5">
      <c r="J819" s="107"/>
      <c r="K819" s="1"/>
    </row>
    <row r="820" spans="10:11" ht="12.5">
      <c r="J820" s="107"/>
      <c r="K820" s="1"/>
    </row>
    <row r="821" spans="10:11" ht="12.5">
      <c r="J821" s="107"/>
      <c r="K821" s="1"/>
    </row>
    <row r="822" spans="10:11" ht="12.5">
      <c r="J822" s="107"/>
      <c r="K822" s="1"/>
    </row>
    <row r="823" spans="10:11" ht="12.5">
      <c r="J823" s="107"/>
      <c r="K823" s="1"/>
    </row>
    <row r="824" spans="10:11" ht="12.5">
      <c r="J824" s="107"/>
      <c r="K824" s="1"/>
    </row>
    <row r="825" spans="10:11" ht="12.5">
      <c r="J825" s="107"/>
      <c r="K825" s="1"/>
    </row>
    <row r="826" spans="10:11" ht="12.5">
      <c r="J826" s="107"/>
      <c r="K826" s="1"/>
    </row>
    <row r="827" spans="10:11" ht="12.5">
      <c r="J827" s="107"/>
      <c r="K827" s="1"/>
    </row>
    <row r="828" spans="10:11" ht="12.5">
      <c r="J828" s="107"/>
      <c r="K828" s="1"/>
    </row>
    <row r="829" spans="10:11" ht="12.5">
      <c r="J829" s="107"/>
      <c r="K829" s="1"/>
    </row>
    <row r="830" spans="10:11" ht="12.5">
      <c r="J830" s="107"/>
      <c r="K830" s="1"/>
    </row>
    <row r="831" spans="10:11" ht="12.5">
      <c r="J831" s="107"/>
      <c r="K831" s="1"/>
    </row>
    <row r="832" spans="10:11" ht="12.5">
      <c r="J832" s="107"/>
      <c r="K832" s="1"/>
    </row>
    <row r="833" spans="10:11" ht="12.5">
      <c r="J833" s="107"/>
      <c r="K833" s="1"/>
    </row>
    <row r="834" spans="10:11" ht="12.5">
      <c r="J834" s="107"/>
      <c r="K834" s="1"/>
    </row>
    <row r="835" spans="10:11" ht="12.5">
      <c r="J835" s="107"/>
      <c r="K835" s="1"/>
    </row>
    <row r="836" spans="10:11" ht="12.5">
      <c r="J836" s="107"/>
      <c r="K836" s="1"/>
    </row>
    <row r="837" spans="10:11" ht="12.5">
      <c r="J837" s="107"/>
      <c r="K837" s="1"/>
    </row>
    <row r="838" spans="10:11" ht="12.5">
      <c r="J838" s="107"/>
      <c r="K838" s="1"/>
    </row>
    <row r="839" spans="10:11" ht="12.5">
      <c r="J839" s="107"/>
      <c r="K839" s="1"/>
    </row>
    <row r="840" spans="10:11" ht="12.5">
      <c r="J840" s="107"/>
      <c r="K840" s="1"/>
    </row>
    <row r="841" spans="10:11" ht="12.5">
      <c r="J841" s="107"/>
      <c r="K841" s="1"/>
    </row>
    <row r="842" spans="10:11" ht="12.5">
      <c r="J842" s="107"/>
      <c r="K842" s="1"/>
    </row>
    <row r="843" spans="10:11" ht="12.5">
      <c r="J843" s="107"/>
      <c r="K843" s="1"/>
    </row>
    <row r="844" spans="10:11" ht="12.5">
      <c r="J844" s="107"/>
      <c r="K844" s="1"/>
    </row>
    <row r="845" spans="10:11" ht="12.5">
      <c r="J845" s="107"/>
      <c r="K845" s="1"/>
    </row>
    <row r="846" spans="10:11" ht="12.5">
      <c r="J846" s="107"/>
      <c r="K846" s="1"/>
    </row>
    <row r="847" spans="10:11" ht="12.5">
      <c r="J847" s="107"/>
      <c r="K847" s="1"/>
    </row>
    <row r="848" spans="10:11" ht="12.5">
      <c r="J848" s="107"/>
      <c r="K848" s="1"/>
    </row>
    <row r="849" spans="10:11" ht="12.5">
      <c r="J849" s="107"/>
      <c r="K849" s="1"/>
    </row>
    <row r="850" spans="10:11" ht="12.5">
      <c r="J850" s="107"/>
      <c r="K850" s="1"/>
    </row>
    <row r="851" spans="10:11" ht="12.5">
      <c r="J851" s="107"/>
      <c r="K851" s="1"/>
    </row>
    <row r="852" spans="10:11" ht="12.5">
      <c r="J852" s="107"/>
      <c r="K852" s="1"/>
    </row>
    <row r="853" spans="10:11" ht="12.5">
      <c r="J853" s="107"/>
      <c r="K853" s="1"/>
    </row>
    <row r="854" spans="10:11" ht="12.5">
      <c r="J854" s="107"/>
      <c r="K854" s="1"/>
    </row>
    <row r="855" spans="10:11" ht="12.5">
      <c r="J855" s="107"/>
      <c r="K855" s="1"/>
    </row>
    <row r="856" spans="10:11" ht="12.5">
      <c r="J856" s="107"/>
      <c r="K856" s="1"/>
    </row>
    <row r="857" spans="10:11" ht="12.5">
      <c r="J857" s="107"/>
      <c r="K857" s="1"/>
    </row>
    <row r="858" spans="10:11" ht="12.5">
      <c r="J858" s="107"/>
      <c r="K858" s="1"/>
    </row>
    <row r="859" spans="10:11" ht="12.5">
      <c r="J859" s="107"/>
      <c r="K859" s="1"/>
    </row>
    <row r="860" spans="10:11" ht="12.5">
      <c r="J860" s="107"/>
      <c r="K860" s="1"/>
    </row>
    <row r="861" spans="10:11" ht="12.5">
      <c r="J861" s="107"/>
      <c r="K861" s="1"/>
    </row>
    <row r="862" spans="10:11" ht="12.5">
      <c r="J862" s="107"/>
      <c r="K862" s="1"/>
    </row>
    <row r="863" spans="10:11" ht="12.5">
      <c r="J863" s="107"/>
      <c r="K863" s="1"/>
    </row>
    <row r="864" spans="10:11" ht="12.5">
      <c r="J864" s="107"/>
      <c r="K864" s="1"/>
    </row>
    <row r="865" spans="10:11" ht="12.5">
      <c r="J865" s="107"/>
      <c r="K865" s="1"/>
    </row>
    <row r="866" spans="10:11" ht="12.5">
      <c r="J866" s="107"/>
      <c r="K866" s="1"/>
    </row>
    <row r="867" spans="10:11" ht="12.5">
      <c r="J867" s="107"/>
      <c r="K867" s="1"/>
    </row>
    <row r="868" spans="10:11" ht="12.5">
      <c r="J868" s="107"/>
      <c r="K868" s="1"/>
    </row>
    <row r="869" spans="10:11" ht="12.5">
      <c r="J869" s="107"/>
      <c r="K869" s="1"/>
    </row>
    <row r="870" spans="10:11" ht="12.5">
      <c r="J870" s="107"/>
      <c r="K870" s="1"/>
    </row>
    <row r="871" spans="10:11" ht="12.5">
      <c r="J871" s="107"/>
      <c r="K871" s="1"/>
    </row>
    <row r="872" spans="10:11" ht="12.5">
      <c r="J872" s="107"/>
      <c r="K872" s="1"/>
    </row>
    <row r="873" spans="10:11" ht="12.5">
      <c r="J873" s="107"/>
      <c r="K873" s="1"/>
    </row>
    <row r="874" spans="10:11" ht="12.5">
      <c r="J874" s="107"/>
      <c r="K874" s="1"/>
    </row>
    <row r="875" spans="10:11" ht="12.5">
      <c r="J875" s="107"/>
      <c r="K875" s="1"/>
    </row>
    <row r="876" spans="10:11" ht="12.5">
      <c r="J876" s="107"/>
      <c r="K876" s="1"/>
    </row>
    <row r="877" spans="10:11" ht="12.5">
      <c r="J877" s="107"/>
      <c r="K877" s="1"/>
    </row>
    <row r="878" spans="10:11" ht="12.5">
      <c r="J878" s="107"/>
      <c r="K878" s="1"/>
    </row>
    <row r="879" spans="10:11" ht="12.5">
      <c r="J879" s="107"/>
      <c r="K879" s="1"/>
    </row>
    <row r="880" spans="10:11" ht="12.5">
      <c r="J880" s="107"/>
      <c r="K880" s="1"/>
    </row>
    <row r="881" spans="10:11" ht="12.5">
      <c r="J881" s="107"/>
      <c r="K881" s="1"/>
    </row>
    <row r="882" spans="10:11" ht="12.5">
      <c r="J882" s="107"/>
      <c r="K882" s="1"/>
    </row>
    <row r="883" spans="10:11" ht="12.5">
      <c r="J883" s="107"/>
      <c r="K883" s="1"/>
    </row>
    <row r="884" spans="10:11" ht="12.5">
      <c r="J884" s="107"/>
      <c r="K884" s="1"/>
    </row>
    <row r="885" spans="10:11" ht="12.5">
      <c r="J885" s="107"/>
      <c r="K885" s="1"/>
    </row>
    <row r="886" spans="10:11" ht="12.5">
      <c r="J886" s="107"/>
      <c r="K886" s="1"/>
    </row>
    <row r="887" spans="10:11" ht="12.5">
      <c r="J887" s="107"/>
      <c r="K887" s="1"/>
    </row>
    <row r="888" spans="10:11" ht="12.5">
      <c r="J888" s="107"/>
      <c r="K888" s="1"/>
    </row>
    <row r="889" spans="10:11" ht="12.5">
      <c r="J889" s="107"/>
      <c r="K889" s="1"/>
    </row>
    <row r="890" spans="10:11" ht="12.5">
      <c r="J890" s="107"/>
      <c r="K890" s="1"/>
    </row>
    <row r="891" spans="10:11" ht="12.5">
      <c r="J891" s="107"/>
      <c r="K891" s="1"/>
    </row>
    <row r="892" spans="10:11" ht="12.5">
      <c r="J892" s="107"/>
      <c r="K892" s="1"/>
    </row>
    <row r="893" spans="10:11" ht="12.5">
      <c r="J893" s="107"/>
      <c r="K893" s="1"/>
    </row>
    <row r="894" spans="10:11" ht="12.5">
      <c r="J894" s="107"/>
      <c r="K894" s="1"/>
    </row>
    <row r="895" spans="10:11" ht="12.5">
      <c r="J895" s="107"/>
      <c r="K895" s="1"/>
    </row>
    <row r="896" spans="10:11" ht="12.5">
      <c r="J896" s="107"/>
      <c r="K896" s="1"/>
    </row>
    <row r="897" spans="10:11" ht="12.5">
      <c r="J897" s="107"/>
      <c r="K897" s="1"/>
    </row>
    <row r="898" spans="10:11" ht="12.5">
      <c r="J898" s="107"/>
      <c r="K898" s="1"/>
    </row>
    <row r="899" spans="10:11" ht="12.5">
      <c r="J899" s="107"/>
      <c r="K899" s="1"/>
    </row>
    <row r="900" spans="10:11" ht="12.5">
      <c r="J900" s="107"/>
      <c r="K900" s="1"/>
    </row>
    <row r="901" spans="10:11" ht="12.5">
      <c r="J901" s="107"/>
      <c r="K901" s="1"/>
    </row>
    <row r="902" spans="10:11" ht="12.5">
      <c r="J902" s="107"/>
      <c r="K902" s="1"/>
    </row>
    <row r="903" spans="10:11" ht="12.5">
      <c r="J903" s="107"/>
      <c r="K903" s="1"/>
    </row>
    <row r="904" spans="10:11" ht="12.5">
      <c r="J904" s="107"/>
      <c r="K904" s="1"/>
    </row>
    <row r="905" spans="10:11" ht="12.5">
      <c r="J905" s="107"/>
      <c r="K905" s="1"/>
    </row>
    <row r="906" spans="10:11" ht="12.5">
      <c r="J906" s="107"/>
      <c r="K906" s="1"/>
    </row>
    <row r="907" spans="10:11" ht="12.5">
      <c r="J907" s="107"/>
      <c r="K907" s="1"/>
    </row>
    <row r="908" spans="10:11" ht="12.5">
      <c r="J908" s="107"/>
      <c r="K908" s="1"/>
    </row>
    <row r="909" spans="10:11" ht="12.5">
      <c r="J909" s="107"/>
      <c r="K909" s="1"/>
    </row>
    <row r="910" spans="10:11" ht="12.5">
      <c r="J910" s="107"/>
      <c r="K910" s="1"/>
    </row>
    <row r="911" spans="10:11" ht="12.5">
      <c r="J911" s="107"/>
      <c r="K911" s="1"/>
    </row>
    <row r="912" spans="10:11" ht="12.5">
      <c r="J912" s="107"/>
      <c r="K912" s="1"/>
    </row>
    <row r="913" spans="10:11" ht="12.5">
      <c r="J913" s="107"/>
      <c r="K913" s="1"/>
    </row>
    <row r="914" spans="10:11" ht="12.5">
      <c r="J914" s="107"/>
      <c r="K914" s="1"/>
    </row>
    <row r="915" spans="10:11" ht="12.5">
      <c r="J915" s="107"/>
      <c r="K915" s="1"/>
    </row>
    <row r="916" spans="10:11" ht="12.5">
      <c r="J916" s="107"/>
      <c r="K916" s="1"/>
    </row>
    <row r="917" spans="10:11" ht="12.5">
      <c r="J917" s="107"/>
      <c r="K917" s="1"/>
    </row>
    <row r="918" spans="10:11" ht="12.5">
      <c r="J918" s="107"/>
      <c r="K918" s="1"/>
    </row>
    <row r="919" spans="10:11" ht="12.5">
      <c r="J919" s="107"/>
      <c r="K919" s="1"/>
    </row>
    <row r="920" spans="10:11" ht="12.5">
      <c r="J920" s="107"/>
      <c r="K920" s="1"/>
    </row>
    <row r="921" spans="10:11" ht="12.5">
      <c r="J921" s="107"/>
      <c r="K921" s="1"/>
    </row>
    <row r="922" spans="10:11" ht="12.5">
      <c r="J922" s="107"/>
      <c r="K922" s="1"/>
    </row>
    <row r="923" spans="10:11" ht="12.5">
      <c r="J923" s="107"/>
      <c r="K923" s="1"/>
    </row>
    <row r="924" spans="10:11" ht="12.5">
      <c r="J924" s="107"/>
      <c r="K924" s="1"/>
    </row>
    <row r="925" spans="10:11" ht="12.5">
      <c r="J925" s="107"/>
      <c r="K925" s="1"/>
    </row>
    <row r="926" spans="10:11" ht="12.5">
      <c r="J926" s="107"/>
      <c r="K926" s="1"/>
    </row>
    <row r="927" spans="10:11" ht="12.5">
      <c r="J927" s="107"/>
      <c r="K927" s="1"/>
    </row>
    <row r="928" spans="10:11" ht="12.5">
      <c r="J928" s="107"/>
      <c r="K928" s="1"/>
    </row>
    <row r="929" spans="10:11" ht="12.5">
      <c r="J929" s="107"/>
      <c r="K929" s="1"/>
    </row>
    <row r="930" spans="10:11" ht="12.5">
      <c r="J930" s="107"/>
      <c r="K930" s="1"/>
    </row>
    <row r="931" spans="10:11" ht="12.5">
      <c r="J931" s="107"/>
      <c r="K931" s="1"/>
    </row>
    <row r="932" spans="10:11" ht="12.5">
      <c r="J932" s="107"/>
      <c r="K932" s="1"/>
    </row>
    <row r="933" spans="10:11" ht="12.5">
      <c r="J933" s="107"/>
      <c r="K933" s="1"/>
    </row>
    <row r="934" spans="10:11" ht="12.5">
      <c r="J934" s="107"/>
      <c r="K934" s="1"/>
    </row>
    <row r="935" spans="10:11" ht="12.5">
      <c r="J935" s="107"/>
      <c r="K935" s="1"/>
    </row>
    <row r="936" spans="10:11" ht="12.5">
      <c r="J936" s="107"/>
      <c r="K936" s="1"/>
    </row>
    <row r="937" spans="10:11" ht="12.5">
      <c r="J937" s="107"/>
      <c r="K937" s="1"/>
    </row>
    <row r="938" spans="10:11" ht="12.5">
      <c r="J938" s="107"/>
      <c r="K938" s="1"/>
    </row>
    <row r="939" spans="10:11" ht="12.5">
      <c r="J939" s="107"/>
      <c r="K939" s="1"/>
    </row>
    <row r="940" spans="10:11" ht="12.5">
      <c r="J940" s="107"/>
      <c r="K940" s="1"/>
    </row>
    <row r="941" spans="10:11" ht="12.5">
      <c r="J941" s="107"/>
      <c r="K941" s="1"/>
    </row>
    <row r="942" spans="10:11" ht="12.5">
      <c r="J942" s="107"/>
      <c r="K942" s="1"/>
    </row>
    <row r="943" spans="10:11" ht="12.5">
      <c r="J943" s="107"/>
      <c r="K943" s="1"/>
    </row>
    <row r="944" spans="10:11" ht="12.5">
      <c r="J944" s="107"/>
      <c r="K944" s="1"/>
    </row>
    <row r="945" spans="10:11" ht="12.5">
      <c r="J945" s="107"/>
      <c r="K945" s="1"/>
    </row>
    <row r="946" spans="10:11" ht="12.5">
      <c r="J946" s="107"/>
      <c r="K946" s="1"/>
    </row>
    <row r="947" spans="10:11" ht="12.5">
      <c r="J947" s="107"/>
      <c r="K947" s="1"/>
    </row>
    <row r="948" spans="10:11" ht="12.5">
      <c r="J948" s="107"/>
      <c r="K948" s="1"/>
    </row>
    <row r="949" spans="10:11" ht="12.5">
      <c r="J949" s="107"/>
      <c r="K949" s="1"/>
    </row>
    <row r="950" spans="10:11" ht="12.5">
      <c r="J950" s="107"/>
      <c r="K950" s="1"/>
    </row>
    <row r="951" spans="10:11" ht="12.5">
      <c r="J951" s="107"/>
      <c r="K951" s="1"/>
    </row>
    <row r="952" spans="10:11" ht="12.5">
      <c r="J952" s="107"/>
      <c r="K952" s="1"/>
    </row>
    <row r="953" spans="10:11" ht="12.5">
      <c r="J953" s="107"/>
      <c r="K953" s="1"/>
    </row>
    <row r="954" spans="10:11" ht="12.5">
      <c r="J954" s="107"/>
      <c r="K954" s="1"/>
    </row>
    <row r="955" spans="10:11" ht="12.5">
      <c r="J955" s="107"/>
      <c r="K955" s="1"/>
    </row>
    <row r="956" spans="10:11" ht="12.5">
      <c r="J956" s="107"/>
      <c r="K956" s="1"/>
    </row>
    <row r="957" spans="10:11" ht="12.5">
      <c r="J957" s="107"/>
      <c r="K957" s="1"/>
    </row>
    <row r="958" spans="10:11" ht="12.5">
      <c r="J958" s="107"/>
      <c r="K958" s="1"/>
    </row>
    <row r="959" spans="10:11" ht="12.5">
      <c r="J959" s="107"/>
      <c r="K959" s="1"/>
    </row>
    <row r="960" spans="10:11" ht="12.5">
      <c r="J960" s="107"/>
      <c r="K960" s="1"/>
    </row>
    <row r="961" spans="10:11" ht="12.5">
      <c r="J961" s="107"/>
      <c r="K961" s="1"/>
    </row>
    <row r="962" spans="10:11" ht="12.5">
      <c r="J962" s="107"/>
      <c r="K962" s="1"/>
    </row>
    <row r="963" spans="10:11" ht="12.5">
      <c r="J963" s="107"/>
      <c r="K963" s="1"/>
    </row>
    <row r="964" spans="10:11" ht="12.5">
      <c r="J964" s="107"/>
      <c r="K964" s="1"/>
    </row>
    <row r="965" spans="10:11" ht="12.5">
      <c r="J965" s="107"/>
      <c r="K965" s="1"/>
    </row>
    <row r="966" spans="10:11" ht="12.5">
      <c r="J966" s="107"/>
      <c r="K966" s="1"/>
    </row>
    <row r="967" spans="10:11" ht="12.5">
      <c r="J967" s="107"/>
      <c r="K967" s="1"/>
    </row>
    <row r="968" spans="10:11" ht="12.5">
      <c r="J968" s="107"/>
      <c r="K968" s="1"/>
    </row>
    <row r="969" spans="10:11" ht="12.5">
      <c r="J969" s="107"/>
      <c r="K969" s="1"/>
    </row>
    <row r="970" spans="10:11" ht="12.5">
      <c r="J970" s="107"/>
      <c r="K970" s="1"/>
    </row>
    <row r="971" spans="10:11" ht="12.5">
      <c r="J971" s="107"/>
      <c r="K971" s="1"/>
    </row>
    <row r="972" spans="10:11" ht="12.5">
      <c r="J972" s="107"/>
      <c r="K972" s="1"/>
    </row>
    <row r="973" spans="10:11" ht="12.5">
      <c r="J973" s="107"/>
      <c r="K973" s="1"/>
    </row>
    <row r="974" spans="10:11" ht="12.5">
      <c r="J974" s="107"/>
      <c r="K974" s="1"/>
    </row>
    <row r="975" spans="10:11" ht="12.5">
      <c r="J975" s="107"/>
      <c r="K975" s="1"/>
    </row>
    <row r="976" spans="10:11" ht="12.5">
      <c r="J976" s="107"/>
      <c r="K976" s="1"/>
    </row>
    <row r="977" spans="10:11" ht="12.5">
      <c r="J977" s="107"/>
      <c r="K977" s="1"/>
    </row>
    <row r="978" spans="10:11" ht="12.5">
      <c r="J978" s="107"/>
      <c r="K978" s="1"/>
    </row>
    <row r="979" spans="10:11" ht="12.5">
      <c r="J979" s="107"/>
      <c r="K979" s="1"/>
    </row>
    <row r="980" spans="10:11" ht="12.5">
      <c r="J980" s="107"/>
      <c r="K980" s="1"/>
    </row>
    <row r="981" spans="10:11" ht="12.5">
      <c r="J981" s="107"/>
      <c r="K981" s="1"/>
    </row>
    <row r="982" spans="10:11" ht="12.5">
      <c r="J982" s="107"/>
      <c r="K982" s="1"/>
    </row>
    <row r="983" spans="10:11" ht="12.5">
      <c r="J983" s="107"/>
      <c r="K983" s="1"/>
    </row>
    <row r="984" spans="10:11" ht="12.5">
      <c r="J984" s="107"/>
      <c r="K984" s="1"/>
    </row>
    <row r="985" spans="10:11" ht="12.5">
      <c r="J985" s="107"/>
      <c r="K985" s="1"/>
    </row>
    <row r="986" spans="10:11" ht="12.5">
      <c r="J986" s="107"/>
      <c r="K986" s="1"/>
    </row>
    <row r="987" spans="10:11" ht="12.5">
      <c r="J987" s="107"/>
      <c r="K987" s="1"/>
    </row>
    <row r="988" spans="10:11" ht="12.5">
      <c r="J988" s="107"/>
      <c r="K988" s="1"/>
    </row>
    <row r="989" spans="10:11" ht="12.5">
      <c r="J989" s="107"/>
      <c r="K989" s="1"/>
    </row>
    <row r="990" spans="10:11" ht="12.5">
      <c r="J990" s="107"/>
      <c r="K990" s="1"/>
    </row>
    <row r="991" spans="10:11" ht="12.5">
      <c r="J991" s="107"/>
      <c r="K991" s="1"/>
    </row>
    <row r="992" spans="10:11" ht="12.5">
      <c r="J992" s="107"/>
      <c r="K992" s="1"/>
    </row>
    <row r="993" spans="10:11" ht="12.5">
      <c r="J993" s="107"/>
      <c r="K993" s="1"/>
    </row>
    <row r="994" spans="10:11" ht="12.5">
      <c r="J994" s="107"/>
      <c r="K994" s="1"/>
    </row>
    <row r="995" spans="10:11" ht="12.5">
      <c r="J995" s="107"/>
      <c r="K995" s="1"/>
    </row>
    <row r="996" spans="10:11" ht="12.5">
      <c r="J996" s="107"/>
      <c r="K996" s="1"/>
    </row>
    <row r="997" spans="10:11" ht="12.5">
      <c r="J997" s="107"/>
      <c r="K997" s="1"/>
    </row>
    <row r="998" spans="10:11" ht="12.5">
      <c r="J998" s="107"/>
      <c r="K998" s="1"/>
    </row>
    <row r="999" spans="10:11" ht="12.5">
      <c r="J999" s="107"/>
      <c r="K999" s="1"/>
    </row>
    <row r="1000" spans="10:11" ht="12.5">
      <c r="J1000" s="107"/>
      <c r="K1000" s="1"/>
    </row>
    <row r="1001" spans="10:11" ht="12.5">
      <c r="J1001" s="107"/>
      <c r="K1001" s="1"/>
    </row>
    <row r="1002" spans="10:11" ht="12.5">
      <c r="J1002" s="107"/>
      <c r="K1002" s="1"/>
    </row>
    <row r="1003" spans="10:11" ht="12.5">
      <c r="J1003" s="107"/>
      <c r="K1003" s="1"/>
    </row>
    <row r="1004" spans="10:11" ht="12.5">
      <c r="J1004" s="107"/>
      <c r="K1004" s="1"/>
    </row>
    <row r="1005" spans="10:11" ht="12.5">
      <c r="J1005" s="107"/>
      <c r="K1005" s="1"/>
    </row>
    <row r="1006" spans="10:11" ht="12.5">
      <c r="J1006" s="107"/>
      <c r="K1006" s="1"/>
    </row>
    <row r="1007" spans="10:11" ht="12.5">
      <c r="J1007" s="107"/>
      <c r="K1007" s="1"/>
    </row>
    <row r="1008" spans="10:11" ht="12.5">
      <c r="J1008" s="107"/>
      <c r="K1008" s="1"/>
    </row>
    <row r="1009" spans="10:11" ht="12.5">
      <c r="J1009" s="107"/>
      <c r="K1009" s="1"/>
    </row>
    <row r="1010" spans="10:11" ht="12.5">
      <c r="J1010" s="107"/>
      <c r="K1010" s="1"/>
    </row>
    <row r="1011" spans="10:11" ht="12.5">
      <c r="J1011" s="107"/>
      <c r="K1011" s="1"/>
    </row>
    <row r="1012" spans="10:11" ht="12.5">
      <c r="J1012" s="107"/>
      <c r="K1012" s="1"/>
    </row>
    <row r="1013" spans="10:11" ht="12.5">
      <c r="J1013" s="107"/>
      <c r="K1013" s="1"/>
    </row>
    <row r="1014" spans="10:11" ht="12.5">
      <c r="J1014" s="107"/>
      <c r="K1014" s="1"/>
    </row>
    <row r="1015" spans="10:11" ht="12.5">
      <c r="J1015" s="107"/>
      <c r="K1015" s="1"/>
    </row>
    <row r="1016" spans="10:11" ht="12.5">
      <c r="J1016" s="107"/>
      <c r="K1016" s="1"/>
    </row>
    <row r="1017" spans="10:11" ht="12.5">
      <c r="J1017" s="107"/>
      <c r="K1017" s="1"/>
    </row>
    <row r="1018" spans="10:11" ht="12.5">
      <c r="J1018" s="107"/>
      <c r="K1018" s="1"/>
    </row>
    <row r="1019" spans="10:11" ht="12.5">
      <c r="J1019" s="107"/>
      <c r="K1019" s="1"/>
    </row>
    <row r="1020" spans="10:11" ht="12.5">
      <c r="J1020" s="107"/>
      <c r="K1020" s="1"/>
    </row>
    <row r="1021" spans="10:11" ht="12.5">
      <c r="J1021" s="107"/>
      <c r="K1021" s="1"/>
    </row>
    <row r="1022" spans="10:11" ht="12.5">
      <c r="J1022" s="107"/>
      <c r="K1022" s="1"/>
    </row>
    <row r="1023" spans="10:11" ht="12.5">
      <c r="J1023" s="107"/>
      <c r="K1023" s="1"/>
    </row>
    <row r="1024" spans="10:11" ht="12.5">
      <c r="J1024" s="107"/>
      <c r="K1024" s="1"/>
    </row>
    <row r="1025" spans="10:11" ht="12.5">
      <c r="J1025" s="107"/>
      <c r="K1025" s="1"/>
    </row>
    <row r="1026" spans="10:11" ht="12.5">
      <c r="J1026" s="107"/>
      <c r="K1026" s="1"/>
    </row>
    <row r="1027" spans="10:11" ht="12.5">
      <c r="J1027" s="107"/>
      <c r="K1027" s="1"/>
    </row>
    <row r="1028" spans="10:11" ht="12.5">
      <c r="J1028" s="107"/>
      <c r="K1028" s="1"/>
    </row>
    <row r="1029" spans="10:11" ht="12.5">
      <c r="J1029" s="107"/>
      <c r="K1029" s="1"/>
    </row>
    <row r="1030" spans="10:11" ht="12.5">
      <c r="J1030" s="107"/>
      <c r="K1030" s="1"/>
    </row>
    <row r="1031" spans="10:11" ht="12.5">
      <c r="J1031" s="107"/>
      <c r="K1031" s="1"/>
    </row>
    <row r="1032" spans="10:11" ht="12.5">
      <c r="J1032" s="107"/>
      <c r="K1032" s="1"/>
    </row>
    <row r="1033" spans="10:11" ht="12.5">
      <c r="J1033" s="107"/>
      <c r="K1033" s="1"/>
    </row>
    <row r="1034" spans="10:11" ht="12.5">
      <c r="J1034" s="107"/>
      <c r="K1034" s="1"/>
    </row>
    <row r="1035" spans="10:11" ht="12.5">
      <c r="J1035" s="107"/>
      <c r="K1035" s="1"/>
    </row>
    <row r="1036" spans="10:11" ht="12.5">
      <c r="J1036" s="107"/>
      <c r="K1036" s="1"/>
    </row>
  </sheetData>
  <mergeCells count="36">
    <mergeCell ref="B101:C101"/>
    <mergeCell ref="B103:C103"/>
    <mergeCell ref="B105:C105"/>
    <mergeCell ref="A47:C47"/>
    <mergeCell ref="B48:C48"/>
    <mergeCell ref="B50:C50"/>
    <mergeCell ref="B53:C53"/>
    <mergeCell ref="B80:C80"/>
    <mergeCell ref="B82:C82"/>
    <mergeCell ref="B88:C88"/>
    <mergeCell ref="B37:C37"/>
    <mergeCell ref="B42:C42"/>
    <mergeCell ref="B43:C43"/>
    <mergeCell ref="B44:C44"/>
    <mergeCell ref="B93:C93"/>
    <mergeCell ref="B13:C13"/>
    <mergeCell ref="B21:C21"/>
    <mergeCell ref="B22:C22"/>
    <mergeCell ref="B23:C23"/>
    <mergeCell ref="B27:C27"/>
    <mergeCell ref="A1:I1"/>
    <mergeCell ref="A16:A17"/>
    <mergeCell ref="B16:C16"/>
    <mergeCell ref="B17:C17"/>
    <mergeCell ref="A20:C20"/>
    <mergeCell ref="B8:C8"/>
    <mergeCell ref="B9:C9"/>
    <mergeCell ref="B10:C10"/>
    <mergeCell ref="B11:C11"/>
    <mergeCell ref="A2:A14"/>
    <mergeCell ref="B2:C2"/>
    <mergeCell ref="B3:C3"/>
    <mergeCell ref="B6:C6"/>
    <mergeCell ref="B7:C7"/>
    <mergeCell ref="B14:C14"/>
    <mergeCell ref="B12:C12"/>
  </mergeCells>
  <printOptions horizontalCentered="1"/>
  <pageMargins left="0.7" right="0.7" top="0.56999999999999995" bottom="0.51" header="0" footer="0"/>
  <pageSetup paperSize="9" scale="83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Čop</dc:creator>
  <cp:lastModifiedBy>uživatel pc</cp:lastModifiedBy>
  <cp:lastPrinted>2022-02-06T19:12:37Z</cp:lastPrinted>
  <dcterms:created xsi:type="dcterms:W3CDTF">2022-02-03T13:11:51Z</dcterms:created>
  <dcterms:modified xsi:type="dcterms:W3CDTF">2022-02-24T08:38:51Z</dcterms:modified>
</cp:coreProperties>
</file>